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ioceseofcharleston.sharepoint.com/sites/TSFinance/Account/Planning and Analysis/Parish &amp; School Reporting/"/>
    </mc:Choice>
  </mc:AlternateContent>
  <xr:revisionPtr revIDLastSave="6" documentId="13_ncr:1_{1714D031-F9E4-4B59-A4ED-EBF1E434F8D8}" xr6:coauthVersionLast="47" xr6:coauthVersionMax="47" xr10:uidLastSave="{3CB50A19-99B9-4A87-84AC-6481209D2AFA}"/>
  <bookViews>
    <workbookView xWindow="-120" yWindow="-120" windowWidth="29040" windowHeight="15720" tabRatio="802" firstSheet="1" activeTab="1" xr2:uid="{00000000-000D-0000-FFFF-FFFF00000000}"/>
  </bookViews>
  <sheets>
    <sheet name="Options" sheetId="10692" state="hidden" r:id="rId1"/>
    <sheet name="Balance Sheet" sheetId="10693" r:id="rId2"/>
    <sheet name="BS JE" sheetId="10694" state="hidden" r:id="rId3"/>
    <sheet name="P&amp;L" sheetId="10695" r:id="rId4"/>
    <sheet name="P&amp;L JE" sheetId="10696" state="hidden" r:id="rId5"/>
  </sheets>
  <definedNames>
    <definedName name="Company">#REF!</definedName>
    <definedName name="FYBegin">#REF!</definedName>
    <definedName name="MonthBegin">#REF!</definedName>
    <definedName name="Parish">#REF!</definedName>
    <definedName name="TotalReven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40" i="10696" l="1"/>
  <c r="T139" i="10696"/>
  <c r="T138" i="10696"/>
  <c r="T137" i="10696"/>
  <c r="T136" i="10696"/>
  <c r="T135" i="10696"/>
  <c r="T134" i="10696"/>
  <c r="T133" i="10696"/>
  <c r="T132" i="10696"/>
  <c r="T131" i="10696"/>
  <c r="T130" i="10696"/>
  <c r="T129" i="10696"/>
  <c r="T128" i="10696"/>
  <c r="T127" i="10696"/>
  <c r="T126" i="10696"/>
  <c r="T125" i="10696"/>
  <c r="T124" i="10696"/>
  <c r="T123" i="10696"/>
  <c r="T122" i="10696"/>
  <c r="T121" i="10696"/>
  <c r="T120" i="10696"/>
  <c r="T119" i="10696"/>
  <c r="T118" i="10696"/>
  <c r="T117" i="10696"/>
  <c r="T116" i="10696"/>
  <c r="T115" i="10696"/>
  <c r="T114" i="10696"/>
  <c r="T113" i="10696"/>
  <c r="T112" i="10696"/>
  <c r="T111" i="10696"/>
  <c r="T110" i="10696"/>
  <c r="T109" i="10696"/>
  <c r="T108" i="10696"/>
  <c r="T107" i="10696"/>
  <c r="T106" i="10696"/>
  <c r="T105" i="10696"/>
  <c r="T104" i="10696"/>
  <c r="T103" i="10696"/>
  <c r="T102" i="10696"/>
  <c r="T101" i="10696"/>
  <c r="T100" i="10696"/>
  <c r="T99" i="10696"/>
  <c r="T98" i="10696"/>
  <c r="T97" i="10696"/>
  <c r="T96" i="10696"/>
  <c r="T95" i="10696"/>
  <c r="T94" i="10696"/>
  <c r="T93" i="10696"/>
  <c r="T92" i="10696"/>
  <c r="T91" i="10696"/>
  <c r="T90" i="10696"/>
  <c r="T89" i="10696"/>
  <c r="T88" i="10696"/>
  <c r="T87" i="10696"/>
  <c r="T86" i="10696"/>
  <c r="T85" i="10696"/>
  <c r="T84" i="10696"/>
  <c r="T83" i="10696"/>
  <c r="T82" i="10696"/>
  <c r="T81" i="10696"/>
  <c r="T80" i="10696"/>
  <c r="T79" i="10696"/>
  <c r="T78" i="10696"/>
  <c r="T77" i="10696"/>
  <c r="T76" i="10696"/>
  <c r="T75" i="10696"/>
  <c r="T74" i="10696"/>
  <c r="T73" i="10696"/>
  <c r="T72" i="10696"/>
  <c r="T71" i="10696"/>
  <c r="T70" i="10696"/>
  <c r="T69" i="10696"/>
  <c r="T68" i="10696"/>
  <c r="T67" i="10696"/>
  <c r="T66" i="10696"/>
  <c r="T65" i="10696"/>
  <c r="T64" i="10696"/>
  <c r="T63" i="10696"/>
  <c r="T62" i="10696"/>
  <c r="T61" i="10696"/>
  <c r="T60" i="10696"/>
  <c r="T59" i="10696"/>
  <c r="T58" i="10696"/>
  <c r="T57" i="10696"/>
  <c r="T56" i="10696"/>
  <c r="T55" i="10696"/>
  <c r="T54" i="10696"/>
  <c r="T53" i="10696"/>
  <c r="T52" i="10696"/>
  <c r="T51" i="10696"/>
  <c r="T50" i="10696"/>
  <c r="T49" i="10696"/>
  <c r="T48" i="10696"/>
  <c r="T47" i="10696"/>
  <c r="T46" i="10696"/>
  <c r="T45" i="10696"/>
  <c r="T44" i="10696"/>
  <c r="T43" i="10696"/>
  <c r="T42" i="10696"/>
  <c r="T41" i="10696"/>
  <c r="T40" i="10696"/>
  <c r="T39" i="10696"/>
  <c r="T38" i="10696"/>
  <c r="T37" i="10696"/>
  <c r="T36" i="10696"/>
  <c r="T35" i="10696"/>
  <c r="T34" i="10696"/>
  <c r="T33" i="10696"/>
  <c r="T32" i="10696"/>
  <c r="T31" i="10696"/>
  <c r="T30" i="10696"/>
  <c r="T29" i="10696"/>
  <c r="T28" i="10696"/>
  <c r="T27" i="10696"/>
  <c r="T26" i="10696"/>
  <c r="T25" i="10696"/>
  <c r="T24" i="10696"/>
  <c r="T23" i="10696"/>
  <c r="T22" i="10696"/>
  <c r="T21" i="10696"/>
  <c r="T20" i="10696"/>
  <c r="T19" i="10696"/>
  <c r="T18" i="10696"/>
  <c r="T17" i="10696"/>
  <c r="T16" i="10696"/>
  <c r="T15" i="10696"/>
  <c r="T14" i="10696"/>
  <c r="T13" i="10696"/>
  <c r="T12" i="10696"/>
  <c r="T11" i="10696"/>
  <c r="T10" i="10696"/>
  <c r="T9" i="10696"/>
  <c r="T8" i="10696"/>
  <c r="T7" i="10696"/>
  <c r="T6" i="10696"/>
  <c r="T5" i="10696"/>
  <c r="T4" i="10696"/>
  <c r="T3" i="10696"/>
  <c r="T2" i="10696"/>
  <c r="T1" i="10696"/>
  <c r="D7" i="10692"/>
  <c r="D5" i="10692"/>
  <c r="C48" i="10696"/>
  <c r="E48" i="10696" s="1"/>
  <c r="C49" i="10696" l="1"/>
  <c r="T52" i="10694"/>
  <c r="T49" i="10694"/>
  <c r="T50" i="10694"/>
  <c r="T51" i="10694"/>
  <c r="T48" i="10694"/>
  <c r="T30" i="10694"/>
  <c r="T31" i="10694"/>
  <c r="T32" i="10694"/>
  <c r="T33" i="10694"/>
  <c r="T34" i="10694"/>
  <c r="T35" i="10694"/>
  <c r="T36" i="10694"/>
  <c r="T37" i="10694"/>
  <c r="T38" i="10694"/>
  <c r="T39" i="10694"/>
  <c r="T40" i="10694"/>
  <c r="T41" i="10694"/>
  <c r="T42" i="10694"/>
  <c r="T43" i="10694"/>
  <c r="T44" i="10694"/>
  <c r="T45" i="10694"/>
  <c r="T46" i="10694"/>
  <c r="T47" i="10694"/>
  <c r="T29" i="10694"/>
  <c r="T2" i="10694"/>
  <c r="T3" i="10694"/>
  <c r="T4" i="10694"/>
  <c r="T5" i="10694"/>
  <c r="T6" i="10694"/>
  <c r="T7" i="10694"/>
  <c r="T8" i="10694"/>
  <c r="T9" i="10694"/>
  <c r="T10" i="10694"/>
  <c r="T11" i="10694"/>
  <c r="T12" i="10694"/>
  <c r="T13" i="10694"/>
  <c r="T14" i="10694"/>
  <c r="T15" i="10694"/>
  <c r="T16" i="10694"/>
  <c r="T17" i="10694"/>
  <c r="T18" i="10694"/>
  <c r="T19" i="10694"/>
  <c r="T20" i="10694"/>
  <c r="T21" i="10694"/>
  <c r="T22" i="10694"/>
  <c r="T23" i="10694"/>
  <c r="T24" i="10694"/>
  <c r="T25" i="10694"/>
  <c r="T26" i="10694"/>
  <c r="T27" i="10694"/>
  <c r="T28" i="10694"/>
  <c r="T1" i="10694"/>
  <c r="E49" i="10696" l="1"/>
  <c r="C50" i="10696"/>
  <c r="E62" i="10693"/>
  <c r="F42" i="10693"/>
  <c r="E42" i="10693"/>
  <c r="F62" i="10693"/>
  <c r="D6" i="10695"/>
  <c r="D3" i="10695"/>
  <c r="E50" i="10696" l="1"/>
  <c r="C51" i="10696"/>
  <c r="E68" i="10693"/>
  <c r="F68" i="10693"/>
  <c r="C52" i="10696" l="1"/>
  <c r="E51" i="10696"/>
  <c r="F69" i="10693"/>
  <c r="E69" i="10693"/>
  <c r="E52" i="10696" l="1"/>
  <c r="C53" i="10696"/>
  <c r="G11" i="10695"/>
  <c r="G12" i="10695"/>
  <c r="G13" i="10695"/>
  <c r="G14" i="10695"/>
  <c r="G15" i="10695"/>
  <c r="G16" i="10695"/>
  <c r="G17" i="10695"/>
  <c r="G18" i="10695"/>
  <c r="G19" i="10695"/>
  <c r="G20" i="10695"/>
  <c r="G21" i="10695"/>
  <c r="G22" i="10695"/>
  <c r="G23" i="10695"/>
  <c r="G24" i="10695"/>
  <c r="G25" i="10695"/>
  <c r="G26" i="10695"/>
  <c r="G27" i="10695"/>
  <c r="G28" i="10695"/>
  <c r="G29" i="10695"/>
  <c r="G30" i="10695"/>
  <c r="G31" i="10695"/>
  <c r="G32" i="10695"/>
  <c r="G33" i="10695"/>
  <c r="G34" i="10695"/>
  <c r="G35" i="10695"/>
  <c r="G36" i="10695"/>
  <c r="G37" i="10695"/>
  <c r="G38" i="10695"/>
  <c r="G39" i="10695"/>
  <c r="G40" i="10695"/>
  <c r="G41" i="10695"/>
  <c r="G42" i="10695"/>
  <c r="G43" i="10695"/>
  <c r="G44" i="10695"/>
  <c r="G45" i="10695"/>
  <c r="G46" i="10695"/>
  <c r="G47" i="10695"/>
  <c r="G48" i="10695"/>
  <c r="G49" i="10695"/>
  <c r="G50" i="10695"/>
  <c r="G51" i="10695"/>
  <c r="G52" i="10695"/>
  <c r="G53" i="10695"/>
  <c r="G54" i="10695"/>
  <c r="G55" i="10695"/>
  <c r="G56" i="10695"/>
  <c r="G62" i="10695"/>
  <c r="G63" i="10695"/>
  <c r="G64" i="10695"/>
  <c r="G65" i="10695"/>
  <c r="G66" i="10695"/>
  <c r="G67" i="10695"/>
  <c r="G68" i="10695"/>
  <c r="G69" i="10695"/>
  <c r="G70" i="10695"/>
  <c r="G71" i="10695"/>
  <c r="G72" i="10695"/>
  <c r="G73" i="10695"/>
  <c r="G74" i="10695"/>
  <c r="G75" i="10695"/>
  <c r="G76" i="10695"/>
  <c r="G77" i="10695"/>
  <c r="G78" i="10695"/>
  <c r="G79" i="10695"/>
  <c r="G80" i="10695"/>
  <c r="G81" i="10695"/>
  <c r="G82" i="10695"/>
  <c r="G83" i="10695"/>
  <c r="G84" i="10695"/>
  <c r="G85" i="10695"/>
  <c r="G86" i="10695"/>
  <c r="G87" i="10695"/>
  <c r="G88" i="10695"/>
  <c r="G89" i="10695"/>
  <c r="G90" i="10695"/>
  <c r="G91" i="10695"/>
  <c r="G92" i="10695"/>
  <c r="G93" i="10695"/>
  <c r="G94" i="10695"/>
  <c r="G95" i="10695"/>
  <c r="G96" i="10695"/>
  <c r="G97" i="10695"/>
  <c r="G98" i="10695"/>
  <c r="G99" i="10695"/>
  <c r="G100" i="10695"/>
  <c r="G101" i="10695"/>
  <c r="G102" i="10695"/>
  <c r="G103" i="10695"/>
  <c r="G104" i="10695"/>
  <c r="G105" i="10695"/>
  <c r="G106" i="10695"/>
  <c r="G107" i="10695"/>
  <c r="G108" i="10695"/>
  <c r="G109" i="10695"/>
  <c r="G110" i="10695"/>
  <c r="G111" i="10695"/>
  <c r="G112" i="10695"/>
  <c r="G113" i="10695"/>
  <c r="G114" i="10695"/>
  <c r="G115" i="10695"/>
  <c r="G116" i="10695"/>
  <c r="G117" i="10695"/>
  <c r="G118" i="10695"/>
  <c r="G119" i="10695"/>
  <c r="G120" i="10695"/>
  <c r="G121" i="10695"/>
  <c r="G122" i="10695"/>
  <c r="G123" i="10695"/>
  <c r="G124" i="10695"/>
  <c r="G125" i="10695"/>
  <c r="G126" i="10695"/>
  <c r="G127" i="10695"/>
  <c r="G128" i="10695"/>
  <c r="G129" i="10695"/>
  <c r="G130" i="10695"/>
  <c r="G131" i="10695"/>
  <c r="G132" i="10695"/>
  <c r="G133" i="10695"/>
  <c r="G134" i="10695"/>
  <c r="G135" i="10695"/>
  <c r="G136" i="10695"/>
  <c r="G137" i="10695"/>
  <c r="G138" i="10695"/>
  <c r="G139" i="10695"/>
  <c r="G140" i="10695"/>
  <c r="G141" i="10695"/>
  <c r="G142" i="10695"/>
  <c r="G143" i="10695"/>
  <c r="G144" i="10695"/>
  <c r="G145" i="10695"/>
  <c r="G146" i="10695"/>
  <c r="G147" i="10695"/>
  <c r="G148" i="10695"/>
  <c r="G149" i="10695"/>
  <c r="G150" i="10695"/>
  <c r="G151" i="10695"/>
  <c r="G152" i="10695"/>
  <c r="G153" i="10695"/>
  <c r="G61" i="10695"/>
  <c r="G10" i="10695"/>
  <c r="F57" i="10695"/>
  <c r="F154" i="10695"/>
  <c r="G60" i="10695"/>
  <c r="E154" i="10695"/>
  <c r="E57" i="10695"/>
  <c r="E53" i="10696" l="1"/>
  <c r="C54" i="10696"/>
  <c r="E156" i="10695"/>
  <c r="F156" i="10695"/>
  <c r="E54" i="10696" l="1"/>
  <c r="C55" i="10696"/>
  <c r="C56" i="10696" l="1"/>
  <c r="E55" i="10696"/>
  <c r="E56" i="10696" l="1"/>
  <c r="C57" i="10696"/>
  <c r="H51" i="10694"/>
  <c r="H50" i="10694"/>
  <c r="H49" i="10694"/>
  <c r="H48" i="10694"/>
  <c r="H47" i="10694"/>
  <c r="H46" i="10694"/>
  <c r="H45" i="10694"/>
  <c r="H44" i="10694"/>
  <c r="H43" i="10694"/>
  <c r="H42" i="10694"/>
  <c r="H41" i="10694"/>
  <c r="H40" i="10694"/>
  <c r="H39" i="10694"/>
  <c r="H38" i="10694"/>
  <c r="H37" i="10694"/>
  <c r="H36" i="10694"/>
  <c r="H35" i="10694"/>
  <c r="H34" i="10694"/>
  <c r="H33" i="10694"/>
  <c r="H32" i="10694"/>
  <c r="H31" i="10694"/>
  <c r="H30" i="10694"/>
  <c r="H29" i="10694"/>
  <c r="H28" i="10694"/>
  <c r="H27" i="10694"/>
  <c r="H26" i="10694"/>
  <c r="H25" i="10694"/>
  <c r="H24" i="10694"/>
  <c r="H23" i="10694"/>
  <c r="H22" i="10694"/>
  <c r="H21" i="10694"/>
  <c r="H20" i="10694"/>
  <c r="H19" i="10694"/>
  <c r="H18" i="10694"/>
  <c r="H17" i="10694"/>
  <c r="H16" i="10694"/>
  <c r="H15" i="10694"/>
  <c r="H14" i="10694"/>
  <c r="H13" i="10694"/>
  <c r="H12" i="10694"/>
  <c r="H11" i="10694"/>
  <c r="H10" i="10694"/>
  <c r="H9" i="10694"/>
  <c r="H8" i="10694"/>
  <c r="H7" i="10694"/>
  <c r="H6" i="10694"/>
  <c r="H5" i="10694"/>
  <c r="H4" i="10694"/>
  <c r="H3" i="10694"/>
  <c r="H2" i="10694"/>
  <c r="H1" i="10694"/>
  <c r="C1" i="10694"/>
  <c r="C2" i="10694" s="1"/>
  <c r="H60" i="10695"/>
  <c r="H141" i="10696"/>
  <c r="H140" i="10696"/>
  <c r="H139" i="10696"/>
  <c r="H138" i="10696"/>
  <c r="H137" i="10696"/>
  <c r="H136" i="10696"/>
  <c r="H135" i="10696"/>
  <c r="H134" i="10696"/>
  <c r="H133" i="10696"/>
  <c r="H132" i="10696"/>
  <c r="H131" i="10696"/>
  <c r="H130" i="10696"/>
  <c r="H129" i="10696"/>
  <c r="H128" i="10696"/>
  <c r="H127" i="10696"/>
  <c r="H126" i="10696"/>
  <c r="H125" i="10696"/>
  <c r="H124" i="10696"/>
  <c r="H123" i="10696"/>
  <c r="H122" i="10696"/>
  <c r="H121" i="10696"/>
  <c r="H120" i="10696"/>
  <c r="H119" i="10696"/>
  <c r="H118" i="10696"/>
  <c r="H117" i="10696"/>
  <c r="H116" i="10696"/>
  <c r="H115" i="10696"/>
  <c r="H114" i="10696"/>
  <c r="H113" i="10696"/>
  <c r="H112" i="10696"/>
  <c r="H111" i="10696"/>
  <c r="H110" i="10696"/>
  <c r="H109" i="10696"/>
  <c r="H108" i="10696"/>
  <c r="H107" i="10696"/>
  <c r="H106" i="10696"/>
  <c r="H105" i="10696"/>
  <c r="H104" i="10696"/>
  <c r="H103" i="10696"/>
  <c r="H102" i="10696"/>
  <c r="H101" i="10696"/>
  <c r="H100" i="10696"/>
  <c r="H99" i="10696"/>
  <c r="H98" i="10696"/>
  <c r="H97" i="10696"/>
  <c r="H96" i="10696"/>
  <c r="H95" i="10696"/>
  <c r="H94" i="10696"/>
  <c r="H93" i="10696"/>
  <c r="H92" i="10696"/>
  <c r="H91" i="10696"/>
  <c r="H90" i="10696"/>
  <c r="H89" i="10696"/>
  <c r="H88" i="10696"/>
  <c r="H87" i="10696"/>
  <c r="H86" i="10696"/>
  <c r="H85" i="10696"/>
  <c r="H84" i="10696"/>
  <c r="H83" i="10696"/>
  <c r="H82" i="10696"/>
  <c r="H81" i="10696"/>
  <c r="H80" i="10696"/>
  <c r="H79" i="10696"/>
  <c r="H78" i="10696"/>
  <c r="H77" i="10696"/>
  <c r="H76" i="10696"/>
  <c r="H75" i="10696"/>
  <c r="H74" i="10696"/>
  <c r="H73" i="10696"/>
  <c r="H72" i="10696"/>
  <c r="H71" i="10696"/>
  <c r="H70" i="10696"/>
  <c r="H69" i="10696"/>
  <c r="H68" i="10696"/>
  <c r="H67" i="10696"/>
  <c r="H66" i="10696"/>
  <c r="H65" i="10696"/>
  <c r="H64" i="10696"/>
  <c r="H63" i="10696"/>
  <c r="H62" i="10696"/>
  <c r="H61" i="10696"/>
  <c r="H60" i="10696"/>
  <c r="H59" i="10696"/>
  <c r="H58" i="10696"/>
  <c r="H57" i="10696"/>
  <c r="H56" i="10696"/>
  <c r="H55" i="10696"/>
  <c r="H54" i="10696"/>
  <c r="H53" i="10696"/>
  <c r="H52" i="10696"/>
  <c r="H51" i="10696"/>
  <c r="H50" i="10696"/>
  <c r="H49" i="10696"/>
  <c r="H48" i="10696"/>
  <c r="H47" i="10696"/>
  <c r="H46" i="10696"/>
  <c r="H45" i="10696"/>
  <c r="H44" i="10696"/>
  <c r="H43" i="10696"/>
  <c r="H42" i="10696"/>
  <c r="H41" i="10696"/>
  <c r="H40" i="10696"/>
  <c r="H39" i="10696"/>
  <c r="H38" i="10696"/>
  <c r="H37" i="10696"/>
  <c r="H36" i="10696"/>
  <c r="H35" i="10696"/>
  <c r="H34" i="10696"/>
  <c r="H33" i="10696"/>
  <c r="H32" i="10696"/>
  <c r="H31" i="10696"/>
  <c r="H30" i="10696"/>
  <c r="H29" i="10696"/>
  <c r="H28" i="10696"/>
  <c r="H27" i="10696"/>
  <c r="H26" i="10696"/>
  <c r="H25" i="10696"/>
  <c r="H24" i="10696"/>
  <c r="H23" i="10696"/>
  <c r="H22" i="10696"/>
  <c r="H21" i="10696"/>
  <c r="H20" i="10696"/>
  <c r="H19" i="10696"/>
  <c r="H18" i="10696"/>
  <c r="H17" i="10696"/>
  <c r="H16" i="10696"/>
  <c r="H15" i="10696"/>
  <c r="H14" i="10696"/>
  <c r="H13" i="10696"/>
  <c r="H12" i="10696"/>
  <c r="H11" i="10696"/>
  <c r="H10" i="10696"/>
  <c r="H9" i="10696"/>
  <c r="H8" i="10696"/>
  <c r="H7" i="10696"/>
  <c r="H6" i="10696"/>
  <c r="H5" i="10696"/>
  <c r="H4" i="10696"/>
  <c r="H3" i="10696"/>
  <c r="H2" i="10696"/>
  <c r="H1" i="10696"/>
  <c r="C1" i="10696"/>
  <c r="H154" i="10695"/>
  <c r="H57" i="10695"/>
  <c r="D8" i="10692"/>
  <c r="E9" i="10692"/>
  <c r="D9" i="10692" s="1"/>
  <c r="D10" i="10692" s="1"/>
  <c r="E5" i="10692" a="1"/>
  <c r="F5" i="10692" a="1"/>
  <c r="E57" i="10696" l="1"/>
  <c r="C58" i="10696"/>
  <c r="H156" i="10695"/>
  <c r="T141" i="10696"/>
  <c r="T142" i="10696" s="1"/>
  <c r="C3" i="10694"/>
  <c r="C4" i="10694" s="1"/>
  <c r="E2" i="10694"/>
  <c r="E1" i="10694"/>
  <c r="C2" i="10696"/>
  <c r="E1" i="10696"/>
  <c r="F5" i="10692"/>
  <c r="E5" i="10692"/>
  <c r="D3" i="10692" s="1"/>
  <c r="D4" i="10692" s="1" a="1"/>
  <c r="D4" i="10692" s="1"/>
  <c r="D11" i="10692"/>
  <c r="D17" i="10692"/>
  <c r="D18" i="10692" s="1"/>
  <c r="D15" i="10692" s="1"/>
  <c r="E58" i="10696" l="1"/>
  <c r="C59" i="10696"/>
  <c r="T53" i="10694"/>
  <c r="F70" i="10693"/>
  <c r="E3" i="10694"/>
  <c r="C5" i="10694"/>
  <c r="E4" i="10694"/>
  <c r="E2" i="10696"/>
  <c r="C3" i="10696"/>
  <c r="E3" i="10696" s="1"/>
  <c r="C60" i="10696" l="1"/>
  <c r="E59" i="10696"/>
  <c r="C6" i="10694"/>
  <c r="E5" i="10694"/>
  <c r="C4" i="10696"/>
  <c r="E4" i="10696" s="1"/>
  <c r="E60" i="10696" l="1"/>
  <c r="C61" i="10696"/>
  <c r="E6" i="10694"/>
  <c r="C7" i="10694"/>
  <c r="C5" i="10696"/>
  <c r="E5" i="10696" s="1"/>
  <c r="E61" i="10696" l="1"/>
  <c r="C62" i="10696"/>
  <c r="C8" i="10694"/>
  <c r="E7" i="10694"/>
  <c r="C6" i="10696"/>
  <c r="E6" i="10696" s="1"/>
  <c r="E62" i="10696" l="1"/>
  <c r="C63" i="10696"/>
  <c r="E8" i="10694"/>
  <c r="C9" i="10694"/>
  <c r="C7" i="10696"/>
  <c r="E7" i="10696" s="1"/>
  <c r="C64" i="10696" l="1"/>
  <c r="E63" i="10696"/>
  <c r="C10" i="10694"/>
  <c r="E9" i="10694"/>
  <c r="C8" i="10696"/>
  <c r="E8" i="10696" s="1"/>
  <c r="E64" i="10696" l="1"/>
  <c r="C65" i="10696"/>
  <c r="E10" i="10694"/>
  <c r="C11" i="10694"/>
  <c r="C9" i="10696"/>
  <c r="E9" i="10696" s="1"/>
  <c r="E65" i="10696" l="1"/>
  <c r="C66" i="10696"/>
  <c r="C12" i="10694"/>
  <c r="E11" i="10694"/>
  <c r="C10" i="10696"/>
  <c r="E10" i="10696" s="1"/>
  <c r="E66" i="10696" l="1"/>
  <c r="C67" i="10696"/>
  <c r="E12" i="10694"/>
  <c r="C13" i="10694"/>
  <c r="C11" i="10696"/>
  <c r="E11" i="10696" s="1"/>
  <c r="C68" i="10696" l="1"/>
  <c r="E67" i="10696"/>
  <c r="C14" i="10694"/>
  <c r="E13" i="10694"/>
  <c r="C12" i="10696"/>
  <c r="E12" i="10696" s="1"/>
  <c r="E68" i="10696" l="1"/>
  <c r="C69" i="10696"/>
  <c r="C15" i="10694"/>
  <c r="E14" i="10694"/>
  <c r="C13" i="10696"/>
  <c r="E13" i="10696" s="1"/>
  <c r="E69" i="10696" l="1"/>
  <c r="C70" i="10696"/>
  <c r="C16" i="10694"/>
  <c r="E15" i="10694"/>
  <c r="C14" i="10696"/>
  <c r="E14" i="10696" s="1"/>
  <c r="E70" i="10696" l="1"/>
  <c r="C71" i="10696"/>
  <c r="E16" i="10694"/>
  <c r="C17" i="10694"/>
  <c r="C15" i="10696"/>
  <c r="E15" i="10696" s="1"/>
  <c r="C72" i="10696" l="1"/>
  <c r="E71" i="10696"/>
  <c r="C18" i="10694"/>
  <c r="E17" i="10694"/>
  <c r="C16" i="10696"/>
  <c r="E16" i="10696" s="1"/>
  <c r="E72" i="10696" l="1"/>
  <c r="C73" i="10696"/>
  <c r="E18" i="10694"/>
  <c r="C19" i="10694"/>
  <c r="C17" i="10696"/>
  <c r="E17" i="10696" s="1"/>
  <c r="E73" i="10696" l="1"/>
  <c r="C74" i="10696"/>
  <c r="C20" i="10694"/>
  <c r="E19" i="10694"/>
  <c r="C18" i="10696"/>
  <c r="E18" i="10696" s="1"/>
  <c r="E74" i="10696" l="1"/>
  <c r="C75" i="10696"/>
  <c r="C21" i="10694"/>
  <c r="E20" i="10694"/>
  <c r="C19" i="10696"/>
  <c r="E19" i="10696" s="1"/>
  <c r="C76" i="10696" l="1"/>
  <c r="E75" i="10696"/>
  <c r="C22" i="10694"/>
  <c r="E21" i="10694"/>
  <c r="C20" i="10696"/>
  <c r="E20" i="10696" s="1"/>
  <c r="E76" i="10696" l="1"/>
  <c r="C77" i="10696"/>
  <c r="C23" i="10694"/>
  <c r="E22" i="10694"/>
  <c r="C21" i="10696"/>
  <c r="E21" i="10696" s="1"/>
  <c r="E77" i="10696" l="1"/>
  <c r="C78" i="10696"/>
  <c r="C24" i="10694"/>
  <c r="E23" i="10694"/>
  <c r="C22" i="10696"/>
  <c r="E22" i="10696" s="1"/>
  <c r="E78" i="10696" l="1"/>
  <c r="C79" i="10696"/>
  <c r="C25" i="10694"/>
  <c r="E24" i="10694"/>
  <c r="C23" i="10696"/>
  <c r="E23" i="10696" s="1"/>
  <c r="C80" i="10696" l="1"/>
  <c r="E79" i="10696"/>
  <c r="C26" i="10694"/>
  <c r="E25" i="10694"/>
  <c r="C24" i="10696"/>
  <c r="E24" i="10696" s="1"/>
  <c r="E80" i="10696" l="1"/>
  <c r="C81" i="10696"/>
  <c r="C27" i="10694"/>
  <c r="E26" i="10694"/>
  <c r="C25" i="10696"/>
  <c r="E25" i="10696" s="1"/>
  <c r="E81" i="10696" l="1"/>
  <c r="C82" i="10696"/>
  <c r="C28" i="10694"/>
  <c r="E27" i="10694"/>
  <c r="C26" i="10696"/>
  <c r="E26" i="10696" s="1"/>
  <c r="E82" i="10696" l="1"/>
  <c r="C83" i="10696"/>
  <c r="C29" i="10694"/>
  <c r="E28" i="10694"/>
  <c r="C27" i="10696"/>
  <c r="E27" i="10696" s="1"/>
  <c r="C84" i="10696" l="1"/>
  <c r="E83" i="10696"/>
  <c r="C30" i="10694"/>
  <c r="E29" i="10694"/>
  <c r="C28" i="10696"/>
  <c r="E28" i="10696" s="1"/>
  <c r="E84" i="10696" l="1"/>
  <c r="C85" i="10696"/>
  <c r="C31" i="10694"/>
  <c r="E30" i="10694"/>
  <c r="C29" i="10696"/>
  <c r="E29" i="10696" s="1"/>
  <c r="E85" i="10696" l="1"/>
  <c r="C86" i="10696"/>
  <c r="C32" i="10694"/>
  <c r="E31" i="10694"/>
  <c r="C30" i="10696"/>
  <c r="E30" i="10696" s="1"/>
  <c r="E86" i="10696" l="1"/>
  <c r="C87" i="10696"/>
  <c r="C33" i="10694"/>
  <c r="E32" i="10694"/>
  <c r="C31" i="10696"/>
  <c r="E31" i="10696" s="1"/>
  <c r="C88" i="10696" l="1"/>
  <c r="E87" i="10696"/>
  <c r="C34" i="10694"/>
  <c r="E33" i="10694"/>
  <c r="C32" i="10696"/>
  <c r="E32" i="10696" s="1"/>
  <c r="E88" i="10696" l="1"/>
  <c r="C89" i="10696"/>
  <c r="C35" i="10694"/>
  <c r="E34" i="10694"/>
  <c r="C33" i="10696"/>
  <c r="E33" i="10696" s="1"/>
  <c r="C90" i="10696" l="1"/>
  <c r="E89" i="10696"/>
  <c r="C36" i="10694"/>
  <c r="E35" i="10694"/>
  <c r="C34" i="10696"/>
  <c r="E34" i="10696" s="1"/>
  <c r="E90" i="10696" l="1"/>
  <c r="C91" i="10696"/>
  <c r="C37" i="10694"/>
  <c r="E36" i="10694"/>
  <c r="C35" i="10696"/>
  <c r="E35" i="10696" s="1"/>
  <c r="C92" i="10696" l="1"/>
  <c r="E91" i="10696"/>
  <c r="C38" i="10694"/>
  <c r="E37" i="10694"/>
  <c r="C36" i="10696"/>
  <c r="E36" i="10696" s="1"/>
  <c r="E92" i="10696" l="1"/>
  <c r="C93" i="10696"/>
  <c r="C39" i="10694"/>
  <c r="E38" i="10694"/>
  <c r="C37" i="10696"/>
  <c r="E37" i="10696" s="1"/>
  <c r="E93" i="10696" l="1"/>
  <c r="C94" i="10696"/>
  <c r="C40" i="10694"/>
  <c r="E39" i="10694"/>
  <c r="C38" i="10696"/>
  <c r="E38" i="10696" s="1"/>
  <c r="E94" i="10696" l="1"/>
  <c r="C95" i="10696"/>
  <c r="C41" i="10694"/>
  <c r="E40" i="10694"/>
  <c r="C39" i="10696"/>
  <c r="E39" i="10696" s="1"/>
  <c r="C96" i="10696" l="1"/>
  <c r="E95" i="10696"/>
  <c r="C42" i="10694"/>
  <c r="E41" i="10694"/>
  <c r="C40" i="10696"/>
  <c r="E40" i="10696" s="1"/>
  <c r="E96" i="10696" l="1"/>
  <c r="C97" i="10696"/>
  <c r="C43" i="10694"/>
  <c r="E42" i="10694"/>
  <c r="C41" i="10696"/>
  <c r="E41" i="10696" s="1"/>
  <c r="C98" i="10696" l="1"/>
  <c r="E97" i="10696"/>
  <c r="C44" i="10694"/>
  <c r="E43" i="10694"/>
  <c r="C42" i="10696"/>
  <c r="E42" i="10696" s="1"/>
  <c r="E98" i="10696" l="1"/>
  <c r="C99" i="10696"/>
  <c r="C45" i="10694"/>
  <c r="C46" i="10694" s="1"/>
  <c r="E44" i="10694"/>
  <c r="C43" i="10696"/>
  <c r="E43" i="10696" s="1"/>
  <c r="C100" i="10696" l="1"/>
  <c r="E99" i="10696"/>
  <c r="E46" i="10694"/>
  <c r="C47" i="10694"/>
  <c r="E45" i="10694"/>
  <c r="C44" i="10696"/>
  <c r="E44" i="10696" s="1"/>
  <c r="E100" i="10696" l="1"/>
  <c r="C101" i="10696"/>
  <c r="E47" i="10694"/>
  <c r="C48" i="10694"/>
  <c r="C45" i="10696"/>
  <c r="E45" i="10696" s="1"/>
  <c r="E101" i="10696" l="1"/>
  <c r="C102" i="10696"/>
  <c r="E48" i="10694"/>
  <c r="C49" i="10694"/>
  <c r="C46" i="10696"/>
  <c r="E46" i="10696" s="1"/>
  <c r="E102" i="10696" l="1"/>
  <c r="C103" i="10696"/>
  <c r="C50" i="10694"/>
  <c r="E49" i="10694"/>
  <c r="C47" i="10696"/>
  <c r="E47" i="10696" s="1"/>
  <c r="C104" i="10696" l="1"/>
  <c r="E103" i="10696"/>
  <c r="E50" i="10694"/>
  <c r="C51" i="10694"/>
  <c r="E104" i="10696" l="1"/>
  <c r="C105" i="10696"/>
  <c r="C52" i="10694"/>
  <c r="E52" i="10694" s="1"/>
  <c r="E51" i="10694"/>
  <c r="C106" i="10696" l="1"/>
  <c r="E105" i="10696"/>
  <c r="E106" i="10696" l="1"/>
  <c r="C107" i="10696"/>
  <c r="C108" i="10696" l="1"/>
  <c r="E107" i="10696"/>
  <c r="E108" i="10696" l="1"/>
  <c r="C109" i="10696"/>
  <c r="E109" i="10696" l="1"/>
  <c r="C110" i="10696"/>
  <c r="E110" i="10696" l="1"/>
  <c r="C111" i="10696"/>
  <c r="C112" i="10696" l="1"/>
  <c r="E111" i="10696"/>
  <c r="E112" i="10696" l="1"/>
  <c r="C113" i="10696"/>
  <c r="C114" i="10696" l="1"/>
  <c r="E113" i="10696"/>
  <c r="E114" i="10696" l="1"/>
  <c r="C115" i="10696"/>
  <c r="C116" i="10696" l="1"/>
  <c r="E115" i="10696"/>
  <c r="E116" i="10696" l="1"/>
  <c r="C117" i="10696"/>
  <c r="C118" i="10696" l="1"/>
  <c r="E117" i="10696"/>
  <c r="E118" i="10696" l="1"/>
  <c r="C119" i="10696"/>
  <c r="C120" i="10696" l="1"/>
  <c r="E119" i="10696"/>
  <c r="E120" i="10696" l="1"/>
  <c r="C121" i="10696"/>
  <c r="E121" i="10696" l="1"/>
  <c r="C122" i="10696"/>
  <c r="E122" i="10696" l="1"/>
  <c r="C123" i="10696"/>
  <c r="C124" i="10696" l="1"/>
  <c r="E123" i="10696"/>
  <c r="E124" i="10696" l="1"/>
  <c r="C125" i="10696"/>
  <c r="C126" i="10696" l="1"/>
  <c r="E125" i="10696"/>
  <c r="E126" i="10696" l="1"/>
  <c r="C127" i="10696"/>
  <c r="C128" i="10696" l="1"/>
  <c r="E127" i="10696"/>
  <c r="E128" i="10696" l="1"/>
  <c r="C129" i="10696"/>
  <c r="E129" i="10696" l="1"/>
  <c r="C130" i="10696"/>
  <c r="E130" i="10696" l="1"/>
  <c r="C131" i="10696"/>
  <c r="C132" i="10696" l="1"/>
  <c r="E131" i="10696"/>
  <c r="E132" i="10696" l="1"/>
  <c r="C133" i="10696"/>
  <c r="C134" i="10696" l="1"/>
  <c r="E133" i="10696"/>
  <c r="E134" i="10696" l="1"/>
  <c r="C135" i="10696"/>
  <c r="C136" i="10696" l="1"/>
  <c r="E135" i="10696"/>
  <c r="E136" i="10696" l="1"/>
  <c r="C137" i="10696"/>
  <c r="C138" i="10696" l="1"/>
  <c r="E137" i="10696"/>
  <c r="E138" i="10696" l="1"/>
  <c r="C139" i="10696"/>
  <c r="C140" i="10696" l="1"/>
  <c r="E139" i="10696"/>
  <c r="E140" i="10696" l="1"/>
  <c r="C141" i="10696"/>
  <c r="E141" i="1069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<sst xmlns="http://schemas.openxmlformats.org/spreadsheetml/2006/main" count="1094" uniqueCount="423">
  <si>
    <t>Title</t>
  </si>
  <si>
    <t>Value</t>
  </si>
  <si>
    <t/>
  </si>
  <si>
    <t>Company</t>
  </si>
  <si>
    <t>Parish Name</t>
  </si>
  <si>
    <t>Option</t>
  </si>
  <si>
    <t>Parish Number</t>
  </si>
  <si>
    <t>437 Our Lady of the Hills</t>
  </si>
  <si>
    <t>Sub Account</t>
  </si>
  <si>
    <t>*</t>
  </si>
  <si>
    <t>PRIOR FY Start</t>
  </si>
  <si>
    <t>Prev FY Start</t>
  </si>
  <si>
    <t>301</t>
  </si>
  <si>
    <t>301 St. Peter</t>
  </si>
  <si>
    <t>"06/01/XXXX" prior fiscal year</t>
  </si>
  <si>
    <t>302</t>
  </si>
  <si>
    <t>302 SGG</t>
  </si>
  <si>
    <t xml:space="preserve">302 St. Gregory the Great </t>
  </si>
  <si>
    <t>Month End Date</t>
  </si>
  <si>
    <t>3021</t>
  </si>
  <si>
    <t>302 SGG Columbarium</t>
  </si>
  <si>
    <t>302 St. Gregory the Great Columbarium</t>
  </si>
  <si>
    <t>Previous End Date</t>
  </si>
  <si>
    <t>303</t>
  </si>
  <si>
    <t>303 SGG School</t>
  </si>
  <si>
    <t>303 St. Gregory the Great School</t>
  </si>
  <si>
    <t>310</t>
  </si>
  <si>
    <t>310 Sacred Heart</t>
  </si>
  <si>
    <t>311</t>
  </si>
  <si>
    <t>311 St. Joseph</t>
  </si>
  <si>
    <t>325</t>
  </si>
  <si>
    <t>325 St. Anthony Mission</t>
  </si>
  <si>
    <t>budget plan no.</t>
  </si>
  <si>
    <t>335</t>
  </si>
  <si>
    <t>335 Blessed Sacrament</t>
  </si>
  <si>
    <t>BV-FY20</t>
  </si>
  <si>
    <t>343</t>
  </si>
  <si>
    <t>343 Holy Family</t>
  </si>
  <si>
    <t>344</t>
  </si>
  <si>
    <t>344 Holy Spirit</t>
  </si>
  <si>
    <t>346</t>
  </si>
  <si>
    <t>346 Holy Cross Mission</t>
  </si>
  <si>
    <t>351</t>
  </si>
  <si>
    <t>351 Church of Nativity</t>
  </si>
  <si>
    <t>352</t>
  </si>
  <si>
    <t>352 Nativity School</t>
  </si>
  <si>
    <t>359</t>
  </si>
  <si>
    <t>359 St. Patrick</t>
  </si>
  <si>
    <t>360</t>
  </si>
  <si>
    <t>360 Summerville Catholic Schoo</t>
  </si>
  <si>
    <t>360 Summerville Catholic School</t>
  </si>
  <si>
    <t>363</t>
  </si>
  <si>
    <t>363 St. Clare of Assisi</t>
  </si>
  <si>
    <t>369</t>
  </si>
  <si>
    <t>369 Christ Our King</t>
  </si>
  <si>
    <t>370</t>
  </si>
  <si>
    <t>370 St. John the Beloved</t>
  </si>
  <si>
    <t>371</t>
  </si>
  <si>
    <t>371 Charleston Catholic School</t>
  </si>
  <si>
    <t>375</t>
  </si>
  <si>
    <t>375 St. Benedict</t>
  </si>
  <si>
    <t>377</t>
  </si>
  <si>
    <t>377 Stella Maris</t>
  </si>
  <si>
    <t>380</t>
  </si>
  <si>
    <t>380 Christ Our King Stella Mar</t>
  </si>
  <si>
    <t>380 Christ Our King Stella Maris</t>
  </si>
  <si>
    <t>384</t>
  </si>
  <si>
    <t>384 St. Thomas the Apostle</t>
  </si>
  <si>
    <t>390</t>
  </si>
  <si>
    <t>390 St Francis Catholic School</t>
  </si>
  <si>
    <t>393</t>
  </si>
  <si>
    <t>393 Cathedral of St. John</t>
  </si>
  <si>
    <t>393 Cathedral of St. John the Baptist</t>
  </si>
  <si>
    <t>399</t>
  </si>
  <si>
    <t>399 St. Francis by the Sea</t>
  </si>
  <si>
    <t>3992</t>
  </si>
  <si>
    <t>399 SFBTS Thrift Shop</t>
  </si>
  <si>
    <t>399 St. Francis By the sea Thrift Shop</t>
  </si>
  <si>
    <t>405</t>
  </si>
  <si>
    <t>405 St. Joseph School</t>
  </si>
  <si>
    <t>406</t>
  </si>
  <si>
    <t>406 St. Joseph</t>
  </si>
  <si>
    <t>407</t>
  </si>
  <si>
    <t>407 SMHOC</t>
  </si>
  <si>
    <t>407 St. Mary Help of Christians</t>
  </si>
  <si>
    <t>408</t>
  </si>
  <si>
    <t>408 Divine Savior</t>
  </si>
  <si>
    <t>410</t>
  </si>
  <si>
    <t>410 SMHOC School</t>
  </si>
  <si>
    <t>410 St. Mary Help of Christians School</t>
  </si>
  <si>
    <t>417</t>
  </si>
  <si>
    <t>417 Basilica of St. Peter</t>
  </si>
  <si>
    <t>424</t>
  </si>
  <si>
    <t>424 St. Edward</t>
  </si>
  <si>
    <t>427</t>
  </si>
  <si>
    <t>427 St. John Neumann School</t>
  </si>
  <si>
    <t>428</t>
  </si>
  <si>
    <t>428 St. John Neumann</t>
  </si>
  <si>
    <t>434</t>
  </si>
  <si>
    <t>434 St. Mary</t>
  </si>
  <si>
    <t>436</t>
  </si>
  <si>
    <t>436 St. Peter School</t>
  </si>
  <si>
    <t>436 St. Peter's Catholic School</t>
  </si>
  <si>
    <t>437</t>
  </si>
  <si>
    <t>441</t>
  </si>
  <si>
    <t>441 Transfiguration</t>
  </si>
  <si>
    <t>443</t>
  </si>
  <si>
    <t>443 St. Thomas Moore</t>
  </si>
  <si>
    <t>443 St. Thomas More</t>
  </si>
  <si>
    <t>445</t>
  </si>
  <si>
    <t>445 Our Lady of the Lake</t>
  </si>
  <si>
    <t>446</t>
  </si>
  <si>
    <t>446 Our Lady of Perpetual Help</t>
  </si>
  <si>
    <t>448</t>
  </si>
  <si>
    <t>448 St. Anne</t>
  </si>
  <si>
    <t>449</t>
  </si>
  <si>
    <t>449 St. Anne School</t>
  </si>
  <si>
    <t>459</t>
  </si>
  <si>
    <t>459 Corpus Christi Church</t>
  </si>
  <si>
    <t>473</t>
  </si>
  <si>
    <t>473 OLOP church, N. Augusta</t>
  </si>
  <si>
    <t>474</t>
  </si>
  <si>
    <t>474 OLOP school, N. Augusta</t>
  </si>
  <si>
    <t>478</t>
  </si>
  <si>
    <t>478 All Saints</t>
  </si>
  <si>
    <t>486</t>
  </si>
  <si>
    <t>486 St. Joseph</t>
  </si>
  <si>
    <t>491</t>
  </si>
  <si>
    <t>491 St. Philip Neri, Fort Mill</t>
  </si>
  <si>
    <t>493</t>
  </si>
  <si>
    <t>493 Our Lady of Grace</t>
  </si>
  <si>
    <t>501</t>
  </si>
  <si>
    <t>501 St. Andrew Church</t>
  </si>
  <si>
    <t>503</t>
  </si>
  <si>
    <t>503 St. Anthony of Padua</t>
  </si>
  <si>
    <t>504</t>
  </si>
  <si>
    <t>504 St. Mary's Catholic Churc</t>
  </si>
  <si>
    <t>504 St. Mary's Catholic Church</t>
  </si>
  <si>
    <t>505</t>
  </si>
  <si>
    <t>505 OLOL</t>
  </si>
  <si>
    <t>505 OUR LADY OF LOURDES</t>
  </si>
  <si>
    <t>510</t>
  </si>
  <si>
    <t>510 Holy Cross</t>
  </si>
  <si>
    <t>511</t>
  </si>
  <si>
    <t>511 St. Mary Magdalene</t>
  </si>
  <si>
    <t>514</t>
  </si>
  <si>
    <t>514 St. Paul the Apostle</t>
  </si>
  <si>
    <t>5141</t>
  </si>
  <si>
    <t>514 St. Paul Columbarium</t>
  </si>
  <si>
    <t>514 St. Paul the Apostle Columbarium</t>
  </si>
  <si>
    <t>516</t>
  </si>
  <si>
    <t>516 St. Francis of Assisi Miss</t>
  </si>
  <si>
    <t>518</t>
  </si>
  <si>
    <t>518 St. Mary School</t>
  </si>
  <si>
    <t>519</t>
  </si>
  <si>
    <t>519 St. Anthony of Padua Schoo</t>
  </si>
  <si>
    <t>519 St. Anthony of Padua School</t>
  </si>
  <si>
    <t>529</t>
  </si>
  <si>
    <t>529 St. Luke</t>
  </si>
  <si>
    <t>540</t>
  </si>
  <si>
    <t>540 Our Lady of the Rosary</t>
  </si>
  <si>
    <t>556</t>
  </si>
  <si>
    <t>556 Prince of Peace School</t>
  </si>
  <si>
    <t>557</t>
  </si>
  <si>
    <t>557 St. Peter School</t>
  </si>
  <si>
    <t>586</t>
  </si>
  <si>
    <t>586 St. Paul the Apostle</t>
  </si>
  <si>
    <t>590</t>
  </si>
  <si>
    <t>590 Prince of Peace</t>
  </si>
  <si>
    <t>598</t>
  </si>
  <si>
    <t>598 Our Lady of Rosary School</t>
  </si>
  <si>
    <t>601</t>
  </si>
  <si>
    <t>601 St. James</t>
  </si>
  <si>
    <t>604</t>
  </si>
  <si>
    <t>604 St. Michael the Archangel</t>
  </si>
  <si>
    <t>607</t>
  </si>
  <si>
    <t>607 St. Michael School</t>
  </si>
  <si>
    <t>611</t>
  </si>
  <si>
    <t>611 St. Andrew Catholic Church</t>
  </si>
  <si>
    <t>612</t>
  </si>
  <si>
    <t>612 Our Lady Star of the Sea</t>
  </si>
  <si>
    <t>614</t>
  </si>
  <si>
    <t>614 St. Andrew School</t>
  </si>
  <si>
    <t>615</t>
  </si>
  <si>
    <t>615 St. Anthony School</t>
  </si>
  <si>
    <t>618</t>
  </si>
  <si>
    <t>618 Blessed Pier Giorgio Frass</t>
  </si>
  <si>
    <t>618 Blessed Pier Giorgio Frassati Parish</t>
  </si>
  <si>
    <t>627</t>
  </si>
  <si>
    <t>627 St. Ann</t>
  </si>
  <si>
    <t>629</t>
  </si>
  <si>
    <t>629 Church of the Resurrection</t>
  </si>
  <si>
    <t>660</t>
  </si>
  <si>
    <t>660 Holy Trinity School</t>
  </si>
  <si>
    <t>674</t>
  </si>
  <si>
    <t>674 Precious Blood of Christ</t>
  </si>
  <si>
    <t>Name</t>
  </si>
  <si>
    <t>No.</t>
  </si>
  <si>
    <t>TOTAL REVENUES:</t>
  </si>
  <si>
    <t>TOTAL EXPENSES:</t>
  </si>
  <si>
    <t>NET GAIN OR LOSS:</t>
  </si>
  <si>
    <t>G/L Account</t>
  </si>
  <si>
    <t>508</t>
  </si>
  <si>
    <t>508 SEAS Church</t>
  </si>
  <si>
    <t>508 St. Elizabeth Ann Seton Church</t>
  </si>
  <si>
    <t>603</t>
  </si>
  <si>
    <t>603 St. Anthony, Florence</t>
  </si>
  <si>
    <t>368</t>
  </si>
  <si>
    <t>368 St. Theresa Little Flower</t>
  </si>
  <si>
    <t>368 St. Theresa the Little Flower</t>
  </si>
  <si>
    <t>Auto+Hide+HideSheet+cachetables+Values</t>
  </si>
  <si>
    <t>Location Number</t>
  </si>
  <si>
    <t>--&gt;</t>
  </si>
  <si>
    <t>&lt;--</t>
  </si>
  <si>
    <t>GL. No.</t>
  </si>
  <si>
    <t>GL. Name</t>
  </si>
  <si>
    <t>Special Fund Raising Events (Net)</t>
  </si>
  <si>
    <t>Professional Services</t>
  </si>
  <si>
    <t>Advertising and Publicity</t>
  </si>
  <si>
    <t>Administrative Staff Development Expenditures</t>
  </si>
  <si>
    <t>Postage</t>
  </si>
  <si>
    <t>Miscellaneous Administrative Expenditures</t>
  </si>
  <si>
    <t>Rental of Facilities</t>
  </si>
  <si>
    <t>Depreciation Expense</t>
  </si>
  <si>
    <t>Quarter End Date</t>
  </si>
  <si>
    <t>Year-to-date</t>
  </si>
  <si>
    <t>Discrepancy</t>
  </si>
  <si>
    <t>Petty Cash</t>
  </si>
  <si>
    <t>Endowment Account</t>
  </si>
  <si>
    <t>Land</t>
  </si>
  <si>
    <t>Buildings</t>
  </si>
  <si>
    <t>Vehicles</t>
  </si>
  <si>
    <t>Accounts Payable</t>
  </si>
  <si>
    <t>Restricted Endowments</t>
  </si>
  <si>
    <t>Retained Surplus</t>
  </si>
  <si>
    <t>Net Income</t>
  </si>
  <si>
    <t>Other Fees</t>
  </si>
  <si>
    <t>Gifts/Donations/Bequests - Unrestricted</t>
  </si>
  <si>
    <t>Gifts/Donations/Bequests - Restricted</t>
  </si>
  <si>
    <t>Student Fund Raising (Net)</t>
  </si>
  <si>
    <t>Income from Endowments</t>
  </si>
  <si>
    <t>Interest Income</t>
  </si>
  <si>
    <t>Administrative Salaries</t>
  </si>
  <si>
    <t>Residential Expenditures</t>
  </si>
  <si>
    <t>Supplies</t>
  </si>
  <si>
    <t>Diocesan Student Fees</t>
  </si>
  <si>
    <t>Student Accident Insurance</t>
  </si>
  <si>
    <t>Telephone/Internet/Cable</t>
  </si>
  <si>
    <t>Substitute Salaries</t>
  </si>
  <si>
    <t>Instructional Staff Development Expenditures</t>
  </si>
  <si>
    <t>Copier</t>
  </si>
  <si>
    <t>Testing</t>
  </si>
  <si>
    <t>Departmental Expenditures</t>
  </si>
  <si>
    <t>Textbooks</t>
  </si>
  <si>
    <t>Textbooks, Consumable</t>
  </si>
  <si>
    <t>Miscellaneous Instructional Expenditures</t>
  </si>
  <si>
    <t>Maintenance/Janitorial Salaries</t>
  </si>
  <si>
    <t>Facility Equipment</t>
  </si>
  <si>
    <t>Utilities</t>
  </si>
  <si>
    <t>General Repairs and Maintenance</t>
  </si>
  <si>
    <t>Facility and Maintenance Supplies</t>
  </si>
  <si>
    <t>Automobile Insurance</t>
  </si>
  <si>
    <t>Supplies-Cafeteria</t>
  </si>
  <si>
    <t>Other Expenditures-Cafeteria</t>
  </si>
  <si>
    <t>Equipment-Cafeteria</t>
  </si>
  <si>
    <t>Utilities-Cafeteria</t>
  </si>
  <si>
    <t>Supplies - Extended Day Care</t>
  </si>
  <si>
    <t>Security Deposits</t>
  </si>
  <si>
    <t>Retainage Payable</t>
  </si>
  <si>
    <t>Restricted Gifts/Donations/Bequests</t>
  </si>
  <si>
    <t>Total Assets</t>
  </si>
  <si>
    <t>Total Liabilities</t>
  </si>
  <si>
    <t>Total Equity</t>
  </si>
  <si>
    <t>Quarter Variance</t>
  </si>
  <si>
    <t>ex. CYQ3</t>
  </si>
  <si>
    <t>ex. PYQ3</t>
  </si>
  <si>
    <t>MM/DD/YYYY</t>
  </si>
  <si>
    <t>Balance Sheet Balances?</t>
  </si>
  <si>
    <t>NI reconciles?</t>
  </si>
  <si>
    <t>Savings Account, Diocesan</t>
  </si>
  <si>
    <t>Savings Account-Building Fund, Diocesan</t>
  </si>
  <si>
    <t>Depository Account, Non-Diocesan</t>
  </si>
  <si>
    <t>Pooled Investments</t>
  </si>
  <si>
    <t xml:space="preserve">Tuition Receivable </t>
  </si>
  <si>
    <t>Allowance for Credit Losses (Doubtful Accounts)</t>
  </si>
  <si>
    <t>Other Receivables</t>
  </si>
  <si>
    <t>Prepaid Expenses</t>
  </si>
  <si>
    <t>Furniture, Fixtures &amp; Equipment (FF&amp;E)</t>
  </si>
  <si>
    <t xml:space="preserve">Construction in Progress (CIP) </t>
  </si>
  <si>
    <t>Accumulated Depreciation</t>
  </si>
  <si>
    <t>Right-Of-Use Lease Asset</t>
  </si>
  <si>
    <t>FICA/Medicare (Social Security) Withholding Tax Payable</t>
  </si>
  <si>
    <t>Federal Withholding Tax Payable</t>
  </si>
  <si>
    <t>State Withholding Tax Payable</t>
  </si>
  <si>
    <t>Health Insurance Withheld Payable</t>
  </si>
  <si>
    <t xml:space="preserve">Garnishments Payable </t>
  </si>
  <si>
    <t>Retirement Withheld Payable</t>
  </si>
  <si>
    <t>Salaries Payable</t>
  </si>
  <si>
    <t>Healthcare Flexible spending account (FSA)</t>
  </si>
  <si>
    <t>Hartford Combined Billing Clearing</t>
  </si>
  <si>
    <t xml:space="preserve">Advanced Registration Fees </t>
  </si>
  <si>
    <t>Advanced Tuition</t>
  </si>
  <si>
    <t>Advanced Tuition - Scholarship/Donations from Outside Sources</t>
  </si>
  <si>
    <t xml:space="preserve">Capital Improvement Reserve </t>
  </si>
  <si>
    <t>Student Activities Reserve</t>
  </si>
  <si>
    <t>Loan Payable</t>
  </si>
  <si>
    <t>Right-Of-Use Lease Obligation</t>
  </si>
  <si>
    <t xml:space="preserve">Unearned/Deferred Revenue </t>
  </si>
  <si>
    <t>Prior Years Fund Balance</t>
  </si>
  <si>
    <t>Please refrain from inserting, deleting, copying, cutting, pasting or moving rows, columns and cells.
Manually input numbers into blue cells only.</t>
  </si>
  <si>
    <t>TOTAL OF ALL checking accounts</t>
  </si>
  <si>
    <t>Tuition Revenue</t>
  </si>
  <si>
    <t>Tuition Scholarships</t>
  </si>
  <si>
    <t>Diocesan Tuition Support</t>
  </si>
  <si>
    <t>Parish Tuition Support</t>
  </si>
  <si>
    <t>Capital Improvement Fee</t>
  </si>
  <si>
    <t>Registration Fee</t>
  </si>
  <si>
    <t>Enrollment Fee</t>
  </si>
  <si>
    <t>Graduation Fee</t>
  </si>
  <si>
    <t>Technology Fee</t>
  </si>
  <si>
    <t>Extended Care Fee</t>
  </si>
  <si>
    <t>Tuition Recovered - Prior Year(s)</t>
  </si>
  <si>
    <t>Summer Program(s) Fee</t>
  </si>
  <si>
    <t>Release From Restrictions</t>
  </si>
  <si>
    <t>Diocesan Support</t>
  </si>
  <si>
    <t>Parish Support</t>
  </si>
  <si>
    <t>Parents Organizations</t>
  </si>
  <si>
    <t>Capital Campaign Fund</t>
  </si>
  <si>
    <t>Student Activity Income - Athletic</t>
  </si>
  <si>
    <t>Player Packs</t>
  </si>
  <si>
    <t>Student Activity Income - Non-Athletic</t>
  </si>
  <si>
    <t>Miscellaneous Revenue from Students</t>
  </si>
  <si>
    <t>Sales - Meals, Cafeteria</t>
  </si>
  <si>
    <t>Federal School Nutrition Program Reimbursement - Cafeteria</t>
  </si>
  <si>
    <t xml:space="preserve">Donations/Grants - Cafeteria </t>
  </si>
  <si>
    <t>Interest - Cafeteria</t>
  </si>
  <si>
    <t>Realized (Gain)/Loss on Sale of Investments</t>
  </si>
  <si>
    <t xml:space="preserve">Unrealized (Gain)/Loss on Investments </t>
  </si>
  <si>
    <t>Other (Gain)/Loss</t>
  </si>
  <si>
    <t>Interest Expense</t>
  </si>
  <si>
    <t xml:space="preserve">Capital Expense Paid to Parish </t>
  </si>
  <si>
    <t>Miscellaneous (Income)/Expense</t>
  </si>
  <si>
    <t>Non-Instructional Salaries</t>
  </si>
  <si>
    <t>Social Security Taxes, Employer Share</t>
  </si>
  <si>
    <t>Life and Disability Insurance</t>
  </si>
  <si>
    <t>Retirement, Employer Share</t>
  </si>
  <si>
    <t>Health Insurance, Employer Share</t>
  </si>
  <si>
    <t>Administrative Stipends</t>
  </si>
  <si>
    <t>Printing and Stationery</t>
  </si>
  <si>
    <t>Dues, Memberships and Subscriptions</t>
  </si>
  <si>
    <t>Conferences and Travel</t>
  </si>
  <si>
    <t>Bank Fees &amp; Merchant Processing Fees</t>
  </si>
  <si>
    <t>Workers' Compensation</t>
  </si>
  <si>
    <t>Awards &amp; Recognition</t>
  </si>
  <si>
    <t>Instructional Salaries-Contracted</t>
  </si>
  <si>
    <t>Non Contracted Instructional Salaries &amp; Stipends</t>
  </si>
  <si>
    <t>Social Security Taxes, Employer Share - Instructional</t>
  </si>
  <si>
    <t>Life and Disability Insurance - Instructional</t>
  </si>
  <si>
    <t>Retirement-Instructional, Employer Share</t>
  </si>
  <si>
    <t>Health Insurance-Instructional, Employer Share</t>
  </si>
  <si>
    <t>Instructional Materials &amp; Supplies</t>
  </si>
  <si>
    <t>Faculty Travel, Conferences, Conventions</t>
  </si>
  <si>
    <t>Field Trips</t>
  </si>
  <si>
    <t>Outside Technology Services</t>
  </si>
  <si>
    <t>Technology Software</t>
  </si>
  <si>
    <t>Library/Media Expenditures</t>
  </si>
  <si>
    <t>Technology Hardware</t>
  </si>
  <si>
    <t>Contracted Janitorial Services</t>
  </si>
  <si>
    <t>Contracted Landscaping &amp; Facility Services</t>
  </si>
  <si>
    <t>Property Insurance</t>
  </si>
  <si>
    <t>Automobile Related Expenses</t>
  </si>
  <si>
    <t>Rent/Lease Expense</t>
  </si>
  <si>
    <t>Miscellaneous Facility Operation Expense</t>
  </si>
  <si>
    <t>Extracurricular Stipends</t>
  </si>
  <si>
    <t>Student Non-Athletic Expenditures</t>
  </si>
  <si>
    <t>Pupil Transportation</t>
  </si>
  <si>
    <t>Miscellaneous Non-Athletic Expenditures</t>
  </si>
  <si>
    <t>Coach's Stipends</t>
  </si>
  <si>
    <t xml:space="preserve">League Fees, Compliance, &amp; Officiating Costs </t>
  </si>
  <si>
    <t>Uniforms</t>
  </si>
  <si>
    <t>Equipment</t>
  </si>
  <si>
    <t>Miscellaneous Athletic Expenditures</t>
  </si>
  <si>
    <t>Salaries-Cafeteria</t>
  </si>
  <si>
    <t>Social Security Taxes, Employer Share-Cafeteria</t>
  </si>
  <si>
    <t>Retirement-Cafeteria, Employer Share</t>
  </si>
  <si>
    <t>Health Insurance-Cafeteria, Employer Share</t>
  </si>
  <si>
    <t>Food and Beverage-Cafeteria</t>
  </si>
  <si>
    <t>Repairs and Maintenance-Cafeteria</t>
  </si>
  <si>
    <t>Salaries - Extended Day Care</t>
  </si>
  <si>
    <t>Social Security Taxes, Employer Share - Extended Day Care</t>
  </si>
  <si>
    <t>Life and Disability Insurance - Extended Day Care</t>
  </si>
  <si>
    <t>Retirement-Extended Day Care, Employer Share</t>
  </si>
  <si>
    <t>Health Insurance - Extended Day Care, Employer Share</t>
  </si>
  <si>
    <t>Other Expenditures - Extended Day Care</t>
  </si>
  <si>
    <t>Food &amp; Beverages - Extended Day Care</t>
  </si>
  <si>
    <t>Stipends</t>
  </si>
  <si>
    <t>Other Expenditures, Summer Programs</t>
  </si>
  <si>
    <t>Feasibility Study</t>
  </si>
  <si>
    <t>Capital Campaign Expenses</t>
  </si>
  <si>
    <t>Capital Campaign Consultant</t>
  </si>
  <si>
    <t>Donor Entertainment</t>
  </si>
  <si>
    <t>Tuition Scholarships - NEGATIVE</t>
  </si>
  <si>
    <t>Diocesan Tuition Support - NEGATIVE</t>
  </si>
  <si>
    <t>Parish Tuition Support - NEGATIVE</t>
  </si>
  <si>
    <t>Catholic Parishioner Discount - NEGATIVE</t>
  </si>
  <si>
    <t>Tuition Reduction - NEGATIVE</t>
  </si>
  <si>
    <t>Tuition Refunds - NEGATIVE</t>
  </si>
  <si>
    <t>Tuition Discounts - NEGATIVE</t>
  </si>
  <si>
    <t>Tuition Unrecoverable - NEGATIVE</t>
  </si>
  <si>
    <r>
      <t xml:space="preserve">Tuition Scholarships - </t>
    </r>
    <r>
      <rPr>
        <b/>
        <sz val="10"/>
        <color rgb="FFFF0000"/>
        <rFont val="Arial"/>
        <family val="2"/>
      </rPr>
      <t>NEGATIVE</t>
    </r>
  </si>
  <si>
    <r>
      <t xml:space="preserve">Diocesan Tuition Support - </t>
    </r>
    <r>
      <rPr>
        <b/>
        <sz val="10"/>
        <color rgb="FFFF0000"/>
        <rFont val="Arial"/>
        <family val="2"/>
      </rPr>
      <t>NEGATIVE</t>
    </r>
  </si>
  <si>
    <r>
      <t xml:space="preserve">Parish Tuition Support - </t>
    </r>
    <r>
      <rPr>
        <b/>
        <sz val="10"/>
        <color rgb="FFFF0000"/>
        <rFont val="Arial"/>
        <family val="2"/>
      </rPr>
      <t>NEGATIVE</t>
    </r>
  </si>
  <si>
    <r>
      <t xml:space="preserve">Catholic Parishioner Discount - </t>
    </r>
    <r>
      <rPr>
        <b/>
        <sz val="10"/>
        <color rgb="FFFF0000"/>
        <rFont val="Arial"/>
        <family val="2"/>
      </rPr>
      <t>NEGATIVE</t>
    </r>
  </si>
  <si>
    <r>
      <t xml:space="preserve">Tuition Reduction - </t>
    </r>
    <r>
      <rPr>
        <b/>
        <sz val="10"/>
        <color rgb="FFFF0000"/>
        <rFont val="Arial"/>
        <family val="2"/>
      </rPr>
      <t>NEGATIVE</t>
    </r>
  </si>
  <si>
    <r>
      <t xml:space="preserve">Tuition Refunds - </t>
    </r>
    <r>
      <rPr>
        <b/>
        <sz val="10"/>
        <color rgb="FFFF0000"/>
        <rFont val="Arial"/>
        <family val="2"/>
      </rPr>
      <t>NEGATIVE</t>
    </r>
  </si>
  <si>
    <r>
      <t xml:space="preserve">Tuition Discounts - </t>
    </r>
    <r>
      <rPr>
        <b/>
        <sz val="10"/>
        <color rgb="FFFF0000"/>
        <rFont val="Arial"/>
        <family val="2"/>
      </rPr>
      <t>NEGATIVE</t>
    </r>
  </si>
  <si>
    <r>
      <t xml:space="preserve">Tuition Unrecoverable - </t>
    </r>
    <r>
      <rPr>
        <b/>
        <sz val="10"/>
        <color rgb="FFFF0000"/>
        <rFont val="Arial"/>
        <family val="2"/>
      </rPr>
      <t>NEGATIVE</t>
    </r>
  </si>
  <si>
    <t>Please refrain from inserting, deleting, copying, cutting, pasting or moving rows, columns and cells.
Manually input numbers into brown and blue cells only.</t>
  </si>
  <si>
    <r>
      <rPr>
        <b/>
        <u/>
        <sz val="11"/>
        <rFont val="Arial"/>
        <family val="2"/>
      </rPr>
      <t>PRIOR YEAR</t>
    </r>
    <r>
      <rPr>
        <b/>
        <sz val="11"/>
        <rFont val="Arial"/>
        <family val="2"/>
      </rPr>
      <t xml:space="preserve">
</t>
    </r>
    <r>
      <rPr>
        <sz val="11"/>
        <rFont val="Arial"/>
        <family val="2"/>
      </rPr>
      <t>End Balance</t>
    </r>
  </si>
  <si>
    <r>
      <rPr>
        <b/>
        <u/>
        <sz val="11"/>
        <rFont val="Arial"/>
        <family val="2"/>
      </rPr>
      <t>CURRENT QUARTER</t>
    </r>
    <r>
      <rPr>
        <sz val="11"/>
        <rFont val="Arial"/>
        <family val="2"/>
      </rPr>
      <t xml:space="preserve">
End Balance</t>
    </r>
  </si>
  <si>
    <r>
      <rPr>
        <b/>
        <u/>
        <sz val="11"/>
        <rFont val="Arial"/>
        <family val="2"/>
      </rPr>
      <t>PRIOR YEAR</t>
    </r>
    <r>
      <rPr>
        <b/>
        <sz val="11"/>
        <rFont val="Arial"/>
        <family val="2"/>
      </rPr>
      <t xml:space="preserve">
</t>
    </r>
    <r>
      <rPr>
        <sz val="11"/>
        <rFont val="Arial"/>
        <family val="2"/>
      </rPr>
      <t>Quarter activity</t>
    </r>
  </si>
  <si>
    <r>
      <rPr>
        <b/>
        <u/>
        <sz val="11"/>
        <rFont val="Arial"/>
        <family val="2"/>
      </rPr>
      <t>CURRENT YEAR</t>
    </r>
    <r>
      <rPr>
        <sz val="11"/>
        <rFont val="Arial"/>
        <family val="2"/>
      </rPr>
      <t xml:space="preserve"> Quarter Activity</t>
    </r>
  </si>
  <si>
    <t>Updated: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</si>
</sst>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$-409]#,##0;[Red]\-[$$-409]#,##0"/>
    <numFmt numFmtId="165" formatCode="&quot;$&quot;#,##0.0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 tint="-0.499984740745262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b/>
      <i/>
      <u/>
      <sz val="11"/>
      <color rgb="FFFF0000"/>
      <name val="Arial"/>
      <family val="2"/>
    </font>
    <font>
      <b/>
      <i/>
      <u/>
      <sz val="14"/>
      <color rgb="FFFF0000"/>
      <name val="Arial"/>
      <family val="2"/>
    </font>
    <font>
      <b/>
      <u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</borders>
  <cellStyleXfs count="27">
    <xf numFmtId="0" fontId="0" fillId="0" borderId="0"/>
    <xf numFmtId="43" fontId="6" fillId="0" borderId="0"/>
    <xf numFmtId="43" fontId="7" fillId="0" borderId="0"/>
    <xf numFmtId="43" fontId="3" fillId="0" borderId="0"/>
    <xf numFmtId="43" fontId="1" fillId="0" borderId="0"/>
    <xf numFmtId="0" fontId="6" fillId="0" borderId="0"/>
    <xf numFmtId="0" fontId="13" fillId="0" borderId="0"/>
    <xf numFmtId="0" fontId="14" fillId="0" borderId="0"/>
    <xf numFmtId="0" fontId="15" fillId="0" borderId="0"/>
    <xf numFmtId="0" fontId="16" fillId="0" borderId="0"/>
    <xf numFmtId="0" fontId="17" fillId="0" borderId="0"/>
    <xf numFmtId="0" fontId="19" fillId="0" borderId="0"/>
    <xf numFmtId="0" fontId="5" fillId="0" borderId="0"/>
    <xf numFmtId="0" fontId="7" fillId="0" borderId="0"/>
    <xf numFmtId="0" fontId="3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0" borderId="0"/>
    <xf numFmtId="0" fontId="2" fillId="0" borderId="0"/>
    <xf numFmtId="0" fontId="18" fillId="0" borderId="0"/>
    <xf numFmtId="0" fontId="1" fillId="0" borderId="0"/>
    <xf numFmtId="9" fontId="3" fillId="0" borderId="0"/>
    <xf numFmtId="9" fontId="1" fillId="0" borderId="0"/>
    <xf numFmtId="43" fontId="28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125">
    <xf numFmtId="0" fontId="0" fillId="0" borderId="0" xfId="0"/>
    <xf numFmtId="0" fontId="3" fillId="0" borderId="0" xfId="14"/>
    <xf numFmtId="0" fontId="3" fillId="0" borderId="0" xfId="14" applyAlignment="1">
      <alignment vertical="center"/>
    </xf>
    <xf numFmtId="14" fontId="3" fillId="0" borderId="0" xfId="14" applyNumberFormat="1" applyAlignment="1">
      <alignment vertical="center"/>
    </xf>
    <xf numFmtId="0" fontId="0" fillId="2" borderId="0" xfId="0" applyFill="1"/>
    <xf numFmtId="0" fontId="3" fillId="0" borderId="0" xfId="0" applyFont="1" applyAlignment="1">
      <alignment vertical="center"/>
    </xf>
    <xf numFmtId="0" fontId="4" fillId="0" borderId="0" xfId="14" applyFont="1"/>
    <xf numFmtId="0" fontId="3" fillId="0" borderId="0" xfId="14" applyAlignment="1">
      <alignment horizontal="left"/>
    </xf>
    <xf numFmtId="0" fontId="24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21" fillId="0" borderId="0" xfId="14" applyFont="1" applyAlignment="1">
      <alignment vertical="center"/>
    </xf>
    <xf numFmtId="0" fontId="3" fillId="0" borderId="1" xfId="14" applyBorder="1" applyAlignment="1">
      <alignment vertical="center"/>
    </xf>
    <xf numFmtId="1" fontId="3" fillId="0" borderId="1" xfId="14" applyNumberFormat="1" applyBorder="1" applyAlignment="1">
      <alignment vertical="center"/>
    </xf>
    <xf numFmtId="14" fontId="3" fillId="0" borderId="0" xfId="14" applyNumberFormat="1"/>
    <xf numFmtId="0" fontId="3" fillId="4" borderId="0" xfId="14" applyFill="1"/>
    <xf numFmtId="0" fontId="3" fillId="4" borderId="0" xfId="14" applyFill="1" applyAlignment="1">
      <alignment vertical="center"/>
    </xf>
    <xf numFmtId="0" fontId="4" fillId="4" borderId="0" xfId="14" applyFont="1" applyFill="1"/>
    <xf numFmtId="0" fontId="3" fillId="5" borderId="0" xfId="14" applyFill="1"/>
    <xf numFmtId="0" fontId="3" fillId="5" borderId="0" xfId="14" applyFill="1" applyAlignment="1">
      <alignment vertical="center"/>
    </xf>
    <xf numFmtId="0" fontId="4" fillId="5" borderId="0" xfId="14" applyFont="1" applyFill="1"/>
    <xf numFmtId="0" fontId="0" fillId="0" borderId="0" xfId="0" quotePrefix="1"/>
    <xf numFmtId="0" fontId="3" fillId="0" borderId="0" xfId="0" applyFont="1"/>
    <xf numFmtId="14" fontId="0" fillId="0" borderId="0" xfId="0" applyNumberFormat="1"/>
    <xf numFmtId="49" fontId="0" fillId="0" borderId="0" xfId="0" applyNumberFormat="1"/>
    <xf numFmtId="49" fontId="0" fillId="2" borderId="0" xfId="0" applyNumberFormat="1" applyFill="1"/>
    <xf numFmtId="0" fontId="26" fillId="0" borderId="0" xfId="0" applyFont="1"/>
    <xf numFmtId="49" fontId="26" fillId="0" borderId="0" xfId="0" applyNumberFormat="1" applyFont="1"/>
    <xf numFmtId="0" fontId="20" fillId="0" borderId="0" xfId="14" applyFont="1" applyAlignment="1">
      <alignment horizontal="center" vertical="center"/>
    </xf>
    <xf numFmtId="0" fontId="20" fillId="0" borderId="0" xfId="14" applyFont="1" applyAlignment="1">
      <alignment vertical="center"/>
    </xf>
    <xf numFmtId="0" fontId="20" fillId="0" borderId="7" xfId="14" applyFont="1" applyBorder="1" applyAlignment="1">
      <alignment horizontal="center" vertical="center"/>
    </xf>
    <xf numFmtId="0" fontId="3" fillId="0" borderId="0" xfId="14" quotePrefix="1"/>
    <xf numFmtId="0" fontId="27" fillId="0" borderId="0" xfId="14" quotePrefix="1" applyFont="1" applyAlignment="1">
      <alignment horizontal="center" vertical="center"/>
    </xf>
    <xf numFmtId="0" fontId="20" fillId="2" borderId="8" xfId="14" applyFont="1" applyFill="1" applyBorder="1" applyAlignment="1">
      <alignment horizontal="center" vertical="center"/>
    </xf>
    <xf numFmtId="14" fontId="20" fillId="2" borderId="8" xfId="14" applyNumberFormat="1" applyFont="1" applyFill="1" applyBorder="1" applyAlignment="1">
      <alignment horizontal="center" vertical="center"/>
    </xf>
    <xf numFmtId="1" fontId="3" fillId="4" borderId="0" xfId="14" applyNumberFormat="1" applyFill="1" applyAlignment="1">
      <alignment horizontal="left"/>
    </xf>
    <xf numFmtId="1" fontId="3" fillId="5" borderId="0" xfId="14" applyNumberFormat="1" applyFill="1" applyAlignment="1">
      <alignment horizontal="left"/>
    </xf>
    <xf numFmtId="0" fontId="0" fillId="5" borderId="0" xfId="0" applyFill="1"/>
    <xf numFmtId="1" fontId="3" fillId="5" borderId="0" xfId="14" applyNumberFormat="1" applyFill="1" applyAlignment="1">
      <alignment horizontal="left" vertical="center"/>
    </xf>
    <xf numFmtId="40" fontId="3" fillId="5" borderId="0" xfId="14" applyNumberFormat="1" applyFill="1" applyAlignment="1">
      <alignment horizontal="left" vertical="center"/>
    </xf>
    <xf numFmtId="43" fontId="3" fillId="4" borderId="0" xfId="25" quotePrefix="1" applyFont="1" applyFill="1" applyAlignment="1">
      <alignment horizontal="center" vertical="center"/>
    </xf>
    <xf numFmtId="43" fontId="3" fillId="5" borderId="0" xfId="25" applyFont="1" applyFill="1" applyAlignment="1">
      <alignment horizontal="center" vertical="center"/>
    </xf>
    <xf numFmtId="43" fontId="3" fillId="2" borderId="0" xfId="25" applyFont="1" applyFill="1" applyAlignment="1">
      <alignment horizontal="center" vertical="center"/>
    </xf>
    <xf numFmtId="43" fontId="3" fillId="0" borderId="0" xfId="25" applyFont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14" applyFill="1"/>
    <xf numFmtId="1" fontId="3" fillId="2" borderId="0" xfId="14" applyNumberFormat="1" applyFill="1" applyAlignment="1">
      <alignment horizontal="left" vertical="center"/>
    </xf>
    <xf numFmtId="0" fontId="4" fillId="2" borderId="0" xfId="14" applyFont="1" applyFill="1"/>
    <xf numFmtId="40" fontId="3" fillId="2" borderId="0" xfId="14" applyNumberFormat="1" applyFill="1" applyAlignment="1">
      <alignment horizontal="left" vertical="center"/>
    </xf>
    <xf numFmtId="0" fontId="3" fillId="6" borderId="0" xfId="14" applyFill="1"/>
    <xf numFmtId="0" fontId="3" fillId="6" borderId="0" xfId="14" applyFill="1" applyAlignment="1">
      <alignment vertical="center"/>
    </xf>
    <xf numFmtId="0" fontId="4" fillId="6" borderId="0" xfId="14" applyFont="1" applyFill="1"/>
    <xf numFmtId="1" fontId="3" fillId="6" borderId="0" xfId="14" applyNumberFormat="1" applyFill="1" applyAlignment="1">
      <alignment horizontal="left"/>
    </xf>
    <xf numFmtId="43" fontId="3" fillId="6" borderId="0" xfId="25" quotePrefix="1" applyFont="1" applyFill="1" applyAlignment="1">
      <alignment horizontal="center" vertical="center"/>
    </xf>
    <xf numFmtId="0" fontId="3" fillId="7" borderId="0" xfId="14" applyFill="1"/>
    <xf numFmtId="0" fontId="3" fillId="7" borderId="0" xfId="14" applyFill="1" applyAlignment="1">
      <alignment vertical="center"/>
    </xf>
    <xf numFmtId="0" fontId="4" fillId="7" borderId="0" xfId="14" applyFont="1" applyFill="1"/>
    <xf numFmtId="1" fontId="3" fillId="7" borderId="0" xfId="14" applyNumberFormat="1" applyFill="1" applyAlignment="1">
      <alignment horizontal="left"/>
    </xf>
    <xf numFmtId="43" fontId="3" fillId="7" borderId="0" xfId="25" quotePrefix="1" applyFont="1" applyFill="1" applyAlignment="1">
      <alignment horizontal="center" vertical="center"/>
    </xf>
    <xf numFmtId="0" fontId="29" fillId="2" borderId="0" xfId="14" applyFont="1" applyFill="1"/>
    <xf numFmtId="43" fontId="29" fillId="2" borderId="0" xfId="25" applyFont="1" applyFill="1" applyAlignment="1">
      <alignment horizontal="center" vertical="center"/>
    </xf>
    <xf numFmtId="1" fontId="30" fillId="0" borderId="6" xfId="14" applyNumberFormat="1" applyFont="1" applyBorder="1" applyAlignment="1">
      <alignment horizontal="right" vertical="center"/>
    </xf>
    <xf numFmtId="0" fontId="33" fillId="0" borderId="0" xfId="14" applyFont="1" applyAlignment="1">
      <alignment horizontal="center"/>
    </xf>
    <xf numFmtId="9" fontId="3" fillId="9" borderId="5" xfId="26" applyFont="1" applyFill="1" applyBorder="1" applyAlignment="1">
      <alignment vertical="center"/>
    </xf>
    <xf numFmtId="165" fontId="30" fillId="8" borderId="11" xfId="14" applyNumberFormat="1" applyFont="1" applyFill="1" applyBorder="1" applyAlignment="1">
      <alignment vertical="center"/>
    </xf>
    <xf numFmtId="165" fontId="30" fillId="8" borderId="12" xfId="14" applyNumberFormat="1" applyFont="1" applyFill="1" applyBorder="1" applyAlignment="1">
      <alignment vertical="center"/>
    </xf>
    <xf numFmtId="0" fontId="20" fillId="6" borderId="8" xfId="14" applyFont="1" applyFill="1" applyBorder="1" applyAlignment="1" applyProtection="1">
      <alignment horizontal="center" vertical="center"/>
      <protection locked="0"/>
    </xf>
    <xf numFmtId="14" fontId="20" fillId="6" borderId="8" xfId="14" applyNumberFormat="1" applyFont="1" applyFill="1" applyBorder="1" applyAlignment="1" applyProtection="1">
      <alignment horizontal="center" vertical="center"/>
      <protection locked="0"/>
    </xf>
    <xf numFmtId="0" fontId="22" fillId="0" borderId="4" xfId="12" applyFont="1" applyBorder="1" applyAlignment="1">
      <alignment horizontal="center" vertical="center"/>
    </xf>
    <xf numFmtId="14" fontId="22" fillId="0" borderId="4" xfId="12" applyNumberFormat="1" applyFont="1" applyBorder="1" applyAlignment="1">
      <alignment horizontal="center" vertical="center"/>
    </xf>
    <xf numFmtId="165" fontId="3" fillId="6" borderId="5" xfId="14" applyNumberFormat="1" applyFill="1" applyBorder="1" applyAlignment="1" applyProtection="1">
      <alignment vertical="center"/>
      <protection locked="0"/>
    </xf>
    <xf numFmtId="165" fontId="3" fillId="0" borderId="5" xfId="14" applyNumberFormat="1" applyBorder="1" applyAlignment="1">
      <alignment vertical="center"/>
    </xf>
    <xf numFmtId="43" fontId="22" fillId="3" borderId="2" xfId="2" applyFont="1" applyFill="1" applyBorder="1" applyAlignment="1">
      <alignment vertical="center"/>
    </xf>
    <xf numFmtId="0" fontId="22" fillId="3" borderId="3" xfId="12" applyFont="1" applyFill="1" applyBorder="1" applyAlignment="1">
      <alignment vertical="center"/>
    </xf>
    <xf numFmtId="165" fontId="23" fillId="3" borderId="2" xfId="12" applyNumberFormat="1" applyFont="1" applyFill="1" applyBorder="1" applyAlignment="1">
      <alignment vertical="center"/>
    </xf>
    <xf numFmtId="0" fontId="4" fillId="0" borderId="0" xfId="14" applyFont="1" applyAlignment="1">
      <alignment vertical="center"/>
    </xf>
    <xf numFmtId="1" fontId="4" fillId="0" borderId="0" xfId="14" applyNumberFormat="1" applyFont="1" applyAlignment="1">
      <alignment vertical="center"/>
    </xf>
    <xf numFmtId="165" fontId="25" fillId="6" borderId="5" xfId="14" applyNumberFormat="1" applyFont="1" applyFill="1" applyBorder="1" applyAlignment="1" applyProtection="1">
      <alignment vertical="center"/>
      <protection locked="0"/>
    </xf>
    <xf numFmtId="165" fontId="3" fillId="10" borderId="5" xfId="14" applyNumberFormat="1" applyFill="1" applyBorder="1" applyAlignment="1" applyProtection="1">
      <alignment vertical="center"/>
      <protection locked="0"/>
    </xf>
    <xf numFmtId="164" fontId="3" fillId="0" borderId="5" xfId="14" applyNumberFormat="1" applyBorder="1" applyAlignment="1">
      <alignment vertical="center"/>
    </xf>
    <xf numFmtId="0" fontId="4" fillId="0" borderId="0" xfId="14" applyFont="1" applyAlignment="1">
      <alignment horizontal="center"/>
    </xf>
    <xf numFmtId="165" fontId="25" fillId="6" borderId="15" xfId="14" applyNumberFormat="1" applyFont="1" applyFill="1" applyBorder="1" applyAlignment="1" applyProtection="1">
      <alignment vertical="center"/>
      <protection locked="0"/>
    </xf>
    <xf numFmtId="165" fontId="25" fillId="6" borderId="0" xfId="14" applyNumberFormat="1" applyFont="1" applyFill="1" applyAlignment="1" applyProtection="1">
      <alignment vertical="center"/>
      <protection locked="0"/>
    </xf>
    <xf numFmtId="165" fontId="25" fillId="6" borderId="4" xfId="14" applyNumberFormat="1" applyFont="1" applyFill="1" applyBorder="1" applyAlignment="1" applyProtection="1">
      <alignment vertical="center"/>
      <protection locked="0"/>
    </xf>
    <xf numFmtId="14" fontId="22" fillId="0" borderId="4" xfId="12" applyNumberFormat="1" applyFont="1" applyBorder="1" applyAlignment="1">
      <alignment horizontal="center" vertical="center" wrapText="1"/>
    </xf>
    <xf numFmtId="0" fontId="3" fillId="0" borderId="4" xfId="14" applyBorder="1" applyAlignment="1">
      <alignment vertical="center"/>
    </xf>
    <xf numFmtId="1" fontId="3" fillId="0" borderId="4" xfId="14" applyNumberFormat="1" applyBorder="1" applyAlignment="1">
      <alignment vertical="center"/>
    </xf>
    <xf numFmtId="0" fontId="3" fillId="0" borderId="23" xfId="14" applyBorder="1" applyAlignment="1">
      <alignment vertical="center"/>
    </xf>
    <xf numFmtId="1" fontId="3" fillId="0" borderId="23" xfId="14" applyNumberFormat="1" applyBorder="1" applyAlignment="1">
      <alignment vertical="center"/>
    </xf>
    <xf numFmtId="0" fontId="29" fillId="0" borderId="0" xfId="14" applyFont="1" applyAlignment="1">
      <alignment vertical="center"/>
    </xf>
    <xf numFmtId="165" fontId="30" fillId="8" borderId="25" xfId="14" applyNumberFormat="1" applyFont="1" applyFill="1" applyBorder="1" applyAlignment="1">
      <alignment vertical="center"/>
    </xf>
    <xf numFmtId="165" fontId="30" fillId="8" borderId="26" xfId="14" applyNumberFormat="1" applyFont="1" applyFill="1" applyBorder="1" applyAlignment="1">
      <alignment vertical="center"/>
    </xf>
    <xf numFmtId="0" fontId="30" fillId="7" borderId="6" xfId="14" applyFont="1" applyFill="1" applyBorder="1" applyAlignment="1">
      <alignment horizontal="right"/>
    </xf>
    <xf numFmtId="165" fontId="31" fillId="7" borderId="24" xfId="25" applyNumberFormat="1" applyFont="1" applyFill="1" applyBorder="1" applyProtection="1"/>
    <xf numFmtId="165" fontId="31" fillId="7" borderId="27" xfId="25" applyNumberFormat="1" applyFont="1" applyFill="1" applyBorder="1" applyProtection="1"/>
    <xf numFmtId="43" fontId="22" fillId="3" borderId="29" xfId="2" applyFont="1" applyFill="1" applyBorder="1" applyAlignment="1">
      <alignment vertical="center"/>
    </xf>
    <xf numFmtId="165" fontId="23" fillId="3" borderId="30" xfId="12" applyNumberFormat="1" applyFont="1" applyFill="1" applyBorder="1" applyAlignment="1">
      <alignment vertical="center"/>
    </xf>
    <xf numFmtId="14" fontId="21" fillId="0" borderId="4" xfId="12" applyNumberFormat="1" applyFont="1" applyBorder="1" applyAlignment="1">
      <alignment horizontal="center" vertical="center"/>
    </xf>
    <xf numFmtId="14" fontId="21" fillId="0" borderId="4" xfId="12" applyNumberFormat="1" applyFont="1" applyBorder="1" applyAlignment="1">
      <alignment horizontal="center" vertical="center" wrapText="1"/>
    </xf>
    <xf numFmtId="0" fontId="30" fillId="7" borderId="14" xfId="14" applyFont="1" applyFill="1" applyBorder="1" applyAlignment="1">
      <alignment horizontal="right"/>
    </xf>
    <xf numFmtId="0" fontId="30" fillId="7" borderId="28" xfId="14" applyFont="1" applyFill="1" applyBorder="1" applyAlignment="1">
      <alignment horizontal="right"/>
    </xf>
    <xf numFmtId="0" fontId="35" fillId="2" borderId="16" xfId="14" applyFont="1" applyFill="1" applyBorder="1" applyAlignment="1">
      <alignment horizontal="center" vertical="center" wrapText="1"/>
    </xf>
    <xf numFmtId="0" fontId="35" fillId="2" borderId="17" xfId="14" applyFont="1" applyFill="1" applyBorder="1" applyAlignment="1">
      <alignment horizontal="center" vertical="center" wrapText="1"/>
    </xf>
    <xf numFmtId="0" fontId="35" fillId="2" borderId="18" xfId="14" applyFont="1" applyFill="1" applyBorder="1" applyAlignment="1">
      <alignment horizontal="center" vertical="center" wrapText="1"/>
    </xf>
    <xf numFmtId="0" fontId="35" fillId="2" borderId="13" xfId="14" applyFont="1" applyFill="1" applyBorder="1" applyAlignment="1">
      <alignment horizontal="center" vertical="center" wrapText="1"/>
    </xf>
    <xf numFmtId="0" fontId="35" fillId="2" borderId="0" xfId="14" applyFont="1" applyFill="1" applyAlignment="1">
      <alignment horizontal="center" vertical="center" wrapText="1"/>
    </xf>
    <xf numFmtId="0" fontId="35" fillId="2" borderId="19" xfId="14" applyFont="1" applyFill="1" applyBorder="1" applyAlignment="1">
      <alignment horizontal="center" vertical="center" wrapText="1"/>
    </xf>
    <xf numFmtId="0" fontId="35" fillId="2" borderId="20" xfId="14" applyFont="1" applyFill="1" applyBorder="1" applyAlignment="1">
      <alignment horizontal="center" vertical="center" wrapText="1"/>
    </xf>
    <xf numFmtId="0" fontId="35" fillId="2" borderId="21" xfId="14" applyFont="1" applyFill="1" applyBorder="1" applyAlignment="1">
      <alignment horizontal="center" vertical="center" wrapText="1"/>
    </xf>
    <xf numFmtId="0" fontId="35" fillId="2" borderId="22" xfId="14" applyFont="1" applyFill="1" applyBorder="1" applyAlignment="1">
      <alignment horizontal="center" vertical="center" wrapText="1"/>
    </xf>
    <xf numFmtId="1" fontId="30" fillId="0" borderId="14" xfId="14" applyNumberFormat="1" applyFont="1" applyBorder="1" applyAlignment="1">
      <alignment horizontal="right" vertical="center"/>
    </xf>
    <xf numFmtId="1" fontId="30" fillId="0" borderId="24" xfId="14" applyNumberFormat="1" applyFont="1" applyBorder="1" applyAlignment="1">
      <alignment horizontal="right" vertical="center"/>
    </xf>
    <xf numFmtId="0" fontId="22" fillId="3" borderId="3" xfId="12" applyFont="1" applyFill="1" applyBorder="1" applyAlignment="1">
      <alignment horizontal="left" vertical="center"/>
    </xf>
    <xf numFmtId="0" fontId="22" fillId="3" borderId="2" xfId="12" applyFont="1" applyFill="1" applyBorder="1" applyAlignment="1">
      <alignment horizontal="left" vertical="center"/>
    </xf>
    <xf numFmtId="0" fontId="22" fillId="3" borderId="9" xfId="12" applyFont="1" applyFill="1" applyBorder="1" applyAlignment="1">
      <alignment horizontal="left" vertical="center"/>
    </xf>
    <xf numFmtId="0" fontId="22" fillId="3" borderId="10" xfId="12" applyFont="1" applyFill="1" applyBorder="1" applyAlignment="1">
      <alignment horizontal="left" vertical="center"/>
    </xf>
    <xf numFmtId="0" fontId="34" fillId="2" borderId="16" xfId="14" applyFont="1" applyFill="1" applyBorder="1" applyAlignment="1">
      <alignment horizontal="center" vertical="center" wrapText="1"/>
    </xf>
    <xf numFmtId="0" fontId="34" fillId="2" borderId="17" xfId="14" applyFont="1" applyFill="1" applyBorder="1" applyAlignment="1">
      <alignment horizontal="center" vertical="center" wrapText="1"/>
    </xf>
    <xf numFmtId="0" fontId="34" fillId="2" borderId="18" xfId="14" applyFont="1" applyFill="1" applyBorder="1" applyAlignment="1">
      <alignment horizontal="center" vertical="center" wrapText="1"/>
    </xf>
    <xf numFmtId="0" fontId="34" fillId="2" borderId="13" xfId="14" applyFont="1" applyFill="1" applyBorder="1" applyAlignment="1">
      <alignment horizontal="center" vertical="center" wrapText="1"/>
    </xf>
    <xf numFmtId="0" fontId="34" fillId="2" borderId="0" xfId="14" applyFont="1" applyFill="1" applyAlignment="1">
      <alignment horizontal="center" vertical="center" wrapText="1"/>
    </xf>
    <xf numFmtId="0" fontId="34" fillId="2" borderId="19" xfId="14" applyFont="1" applyFill="1" applyBorder="1" applyAlignment="1">
      <alignment horizontal="center" vertical="center" wrapText="1"/>
    </xf>
    <xf numFmtId="0" fontId="34" fillId="2" borderId="20" xfId="14" applyFont="1" applyFill="1" applyBorder="1" applyAlignment="1">
      <alignment horizontal="center" vertical="center" wrapText="1"/>
    </xf>
    <xf numFmtId="0" fontId="34" fillId="2" borderId="21" xfId="14" applyFont="1" applyFill="1" applyBorder="1" applyAlignment="1">
      <alignment horizontal="center" vertical="center" wrapText="1"/>
    </xf>
    <xf numFmtId="0" fontId="34" fillId="2" borderId="22" xfId="14" applyFont="1" applyFill="1" applyBorder="1" applyAlignment="1">
      <alignment horizontal="center" vertical="center" wrapText="1"/>
    </xf>
  </cellXfs>
  <cellStyles count="27">
    <cellStyle name="Comma" xfId="25" builtinId="3"/>
    <cellStyle name="Comma 2" xfId="1" xr:uid="{00000000-0005-0000-0000-000000000000}"/>
    <cellStyle name="Comma 2 2" xfId="2" xr:uid="{00000000-0005-0000-0000-000001000000}"/>
    <cellStyle name="Comma 2 3" xfId="3" xr:uid="{00000000-0005-0000-0000-000002000000}"/>
    <cellStyle name="Comma 3" xfId="4" xr:uid="{00000000-0005-0000-0000-000003000000}"/>
    <cellStyle name="Normal" xfId="0" builtinId="0"/>
    <cellStyle name="Normal 2" xfId="5" xr:uid="{00000000-0005-0000-0000-000006000000}"/>
    <cellStyle name="Normal 2 10" xfId="6" xr:uid="{00000000-0005-0000-0000-000007000000}"/>
    <cellStyle name="Normal 2 11" xfId="7" xr:uid="{00000000-0005-0000-0000-000008000000}"/>
    <cellStyle name="Normal 2 12" xfId="8" xr:uid="{00000000-0005-0000-0000-000009000000}"/>
    <cellStyle name="Normal 2 13" xfId="9" xr:uid="{00000000-0005-0000-0000-00000A000000}"/>
    <cellStyle name="Normal 2 14" xfId="10" xr:uid="{00000000-0005-0000-0000-00000B000000}"/>
    <cellStyle name="Normal 2 15" xfId="11" xr:uid="{00000000-0005-0000-0000-00000C000000}"/>
    <cellStyle name="Normal 2 2" xfId="12" xr:uid="{00000000-0005-0000-0000-00000D000000}"/>
    <cellStyle name="Normal 2 3" xfId="13" xr:uid="{00000000-0005-0000-0000-00000E000000}"/>
    <cellStyle name="Normal 2 4" xfId="14" xr:uid="{00000000-0005-0000-0000-00000F000000}"/>
    <cellStyle name="Normal 2 5" xfId="15" xr:uid="{00000000-0005-0000-0000-000010000000}"/>
    <cellStyle name="Normal 2 6" xfId="16" xr:uid="{00000000-0005-0000-0000-000011000000}"/>
    <cellStyle name="Normal 2 7" xfId="17" xr:uid="{00000000-0005-0000-0000-000012000000}"/>
    <cellStyle name="Normal 2 8" xfId="18" xr:uid="{00000000-0005-0000-0000-000013000000}"/>
    <cellStyle name="Normal 2 9" xfId="19" xr:uid="{00000000-0005-0000-0000-000014000000}"/>
    <cellStyle name="Normal 3" xfId="20" xr:uid="{00000000-0005-0000-0000-000015000000}"/>
    <cellStyle name="Normal 4" xfId="21" xr:uid="{00000000-0005-0000-0000-000016000000}"/>
    <cellStyle name="Normal 5" xfId="22" xr:uid="{00000000-0005-0000-0000-000017000000}"/>
    <cellStyle name="Percent" xfId="26" builtinId="5"/>
    <cellStyle name="Percent 2" xfId="23" xr:uid="{00000000-0005-0000-0000-000018000000}"/>
    <cellStyle name="Percent 3" xfId="24" xr:uid="{00000000-0005-0000-0000-000019000000}"/>
  </cellStyles>
  <dxfs count="8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lor rgb="FFFF0000"/>
      </font>
    </dxf>
    <dxf>
      <font>
        <color rgb="FFFF000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9" defaultPivotStyle="PivotStyleLight16"/>
  <colors>
    <mruColors>
      <color rgb="FFFFFF66"/>
      <color rgb="FFDFD74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2"/>
  <sheetViews>
    <sheetView workbookViewId="0">
      <selection activeCell="H8" sqref="H8:K92"/>
    </sheetView>
  </sheetViews>
  <sheetFormatPr defaultRowHeight="12.75" x14ac:dyDescent="0.2"/>
  <cols>
    <col min="1" max="2" width="9.140625" customWidth="1"/>
    <col min="3" max="3" width="20.85546875" customWidth="1"/>
    <col min="4" max="4" width="43.140625" customWidth="1"/>
    <col min="5" max="5" width="11.42578125" customWidth="1"/>
    <col min="6" max="9" width="9.140625" customWidth="1"/>
    <col min="10" max="10" width="27.5703125" bestFit="1" customWidth="1"/>
    <col min="11" max="11" width="9.140625" customWidth="1"/>
  </cols>
  <sheetData>
    <row r="1" spans="1:11" ht="15" x14ac:dyDescent="0.25">
      <c r="A1" s="22" t="s">
        <v>210</v>
      </c>
      <c r="C1" t="s">
        <v>0</v>
      </c>
      <c r="D1" t="s">
        <v>1</v>
      </c>
      <c r="E1" s="26"/>
      <c r="F1" s="26"/>
      <c r="G1" s="26"/>
      <c r="H1" s="27" t="s">
        <v>2</v>
      </c>
      <c r="I1" s="26"/>
      <c r="J1" s="26"/>
      <c r="K1" s="26"/>
    </row>
    <row r="2" spans="1:11" ht="15" x14ac:dyDescent="0.25">
      <c r="E2" s="26"/>
      <c r="F2" s="26"/>
      <c r="G2" s="26"/>
      <c r="H2" s="27" t="s">
        <v>2</v>
      </c>
      <c r="I2" s="26"/>
      <c r="J2" s="26"/>
      <c r="K2" s="26"/>
    </row>
    <row r="3" spans="1:11" ht="15" x14ac:dyDescent="0.25">
      <c r="C3" s="8" t="s">
        <v>3</v>
      </c>
      <c r="D3" s="9" t="e">
        <f>E5</f>
        <v>#VALUE!</v>
      </c>
      <c r="E3" s="21"/>
      <c r="F3" s="21"/>
      <c r="H3" s="24" t="s">
        <v>2</v>
      </c>
    </row>
    <row r="4" spans="1:11" ht="15" x14ac:dyDescent="0.25">
      <c r="C4" s="8" t="s">
        <v>4</v>
      </c>
      <c r="D4" s="9" t="e" cm="1">
        <f t="array" ref="D4">_xll.NL(,"Fund","Name","Company=",$D$3,"No.",$D$5)</f>
        <v>#VALUE!</v>
      </c>
      <c r="H4" s="24" t="s">
        <v>2</v>
      </c>
    </row>
    <row r="5" spans="1:11" ht="15" x14ac:dyDescent="0.25">
      <c r="A5" t="s">
        <v>5</v>
      </c>
      <c r="C5" s="8" t="s">
        <v>6</v>
      </c>
      <c r="D5" s="9" t="str">
        <f>""</f>
        <v/>
      </c>
      <c r="E5" t="e" cm="1">
        <f t="array" ref="E5">_xll.NP("Eval","=VLOOKUP($D$5,$H$8:$k$92,3,TRUE)")</f>
        <v>#VALUE!</v>
      </c>
      <c r="F5" t="e" cm="1">
        <f t="array" ref="F5">_xll.NP("Eval","=VLOOKUP($D$5,$H$8:$k$92,4,TRUE)")</f>
        <v>#VALUE!</v>
      </c>
      <c r="H5" s="24" t="s">
        <v>2</v>
      </c>
    </row>
    <row r="6" spans="1:11" ht="15" x14ac:dyDescent="0.25">
      <c r="C6" s="8" t="s">
        <v>8</v>
      </c>
      <c r="D6" s="9" t="s">
        <v>9</v>
      </c>
      <c r="H6" s="24" t="s">
        <v>2</v>
      </c>
    </row>
    <row r="7" spans="1:11" ht="15" x14ac:dyDescent="0.25">
      <c r="A7" t="s">
        <v>5</v>
      </c>
      <c r="C7" s="8" t="s">
        <v>10</v>
      </c>
      <c r="D7" s="10" t="str">
        <f>"7/1/2022"</f>
        <v>7/1/2022</v>
      </c>
      <c r="H7" s="24" t="s">
        <v>2</v>
      </c>
    </row>
    <row r="8" spans="1:11" ht="15" x14ac:dyDescent="0.25">
      <c r="C8" s="8" t="s">
        <v>11</v>
      </c>
      <c r="D8" s="10">
        <f>DATE(YEAR($D$7)-1,MONTH($D$7),DAY($D$7))</f>
        <v>44378</v>
      </c>
      <c r="H8" s="24" t="s">
        <v>12</v>
      </c>
      <c r="I8" s="21"/>
      <c r="J8" t="s">
        <v>13</v>
      </c>
      <c r="K8" t="s">
        <v>13</v>
      </c>
    </row>
    <row r="9" spans="1:11" ht="15" x14ac:dyDescent="0.25">
      <c r="C9" s="8" t="s">
        <v>14</v>
      </c>
      <c r="D9" s="10">
        <f>E9</f>
        <v>45078</v>
      </c>
      <c r="E9" s="23">
        <f>DATE(YEAR(D7)+1,MONTH(D7-1),DAY(D7))</f>
        <v>45078</v>
      </c>
      <c r="H9" s="24" t="s">
        <v>15</v>
      </c>
      <c r="I9" s="21"/>
      <c r="J9" t="s">
        <v>16</v>
      </c>
      <c r="K9" t="s">
        <v>17</v>
      </c>
    </row>
    <row r="10" spans="1:11" ht="15" x14ac:dyDescent="0.25">
      <c r="C10" s="8" t="s">
        <v>18</v>
      </c>
      <c r="D10" s="10">
        <f>EOMONTH($D$9,0)</f>
        <v>45107</v>
      </c>
      <c r="H10" s="25" t="s">
        <v>19</v>
      </c>
      <c r="I10" s="21"/>
      <c r="J10" t="s">
        <v>20</v>
      </c>
      <c r="K10" t="s">
        <v>21</v>
      </c>
    </row>
    <row r="11" spans="1:11" ht="15" x14ac:dyDescent="0.25">
      <c r="C11" s="8" t="s">
        <v>22</v>
      </c>
      <c r="D11" s="10">
        <f>DATE(YEAR($D$10)-1,MONTH($D$10),DAY($D$10))</f>
        <v>44742</v>
      </c>
      <c r="H11" s="24" t="s">
        <v>23</v>
      </c>
      <c r="I11" s="21"/>
      <c r="J11" t="s">
        <v>24</v>
      </c>
      <c r="K11" t="s">
        <v>25</v>
      </c>
    </row>
    <row r="12" spans="1:11" ht="15" x14ac:dyDescent="0.25">
      <c r="C12" s="8"/>
      <c r="D12" s="9"/>
      <c r="H12" s="24" t="s">
        <v>26</v>
      </c>
      <c r="I12" s="21"/>
      <c r="J12" t="s">
        <v>27</v>
      </c>
      <c r="K12" t="s">
        <v>27</v>
      </c>
    </row>
    <row r="13" spans="1:11" ht="15" x14ac:dyDescent="0.25">
      <c r="C13" s="8"/>
      <c r="D13" s="9"/>
      <c r="H13" s="24" t="s">
        <v>28</v>
      </c>
      <c r="I13" s="21"/>
      <c r="J13" t="s">
        <v>29</v>
      </c>
      <c r="K13" t="s">
        <v>29</v>
      </c>
    </row>
    <row r="14" spans="1:11" x14ac:dyDescent="0.2">
      <c r="H14" s="24" t="s">
        <v>30</v>
      </c>
      <c r="I14" s="21"/>
      <c r="J14" t="s">
        <v>31</v>
      </c>
      <c r="K14" t="s">
        <v>31</v>
      </c>
    </row>
    <row r="15" spans="1:11" x14ac:dyDescent="0.2">
      <c r="C15" t="s">
        <v>32</v>
      </c>
      <c r="D15" s="1" t="str">
        <f>D16&amp;D18</f>
        <v>BV-FY2024</v>
      </c>
      <c r="H15" s="24" t="s">
        <v>33</v>
      </c>
      <c r="I15" s="21"/>
      <c r="J15" t="s">
        <v>34</v>
      </c>
      <c r="K15" t="s">
        <v>34</v>
      </c>
    </row>
    <row r="16" spans="1:11" x14ac:dyDescent="0.2">
      <c r="D16" t="s">
        <v>35</v>
      </c>
      <c r="H16" s="24" t="s">
        <v>36</v>
      </c>
      <c r="I16" s="21"/>
      <c r="J16" t="s">
        <v>37</v>
      </c>
      <c r="K16" t="s">
        <v>37</v>
      </c>
    </row>
    <row r="17" spans="4:11" x14ac:dyDescent="0.2">
      <c r="D17" s="23">
        <f>YEAR(D10)+1</f>
        <v>2024</v>
      </c>
      <c r="H17" s="24" t="s">
        <v>38</v>
      </c>
      <c r="I17" s="21"/>
      <c r="J17" t="s">
        <v>39</v>
      </c>
      <c r="K17" t="s">
        <v>39</v>
      </c>
    </row>
    <row r="18" spans="4:11" x14ac:dyDescent="0.2">
      <c r="D18">
        <f>ABS(2000-D17)</f>
        <v>24</v>
      </c>
      <c r="H18" s="24" t="s">
        <v>40</v>
      </c>
      <c r="I18" s="21"/>
      <c r="J18" t="s">
        <v>41</v>
      </c>
      <c r="K18" t="s">
        <v>41</v>
      </c>
    </row>
    <row r="19" spans="4:11" x14ac:dyDescent="0.2">
      <c r="H19" s="24" t="s">
        <v>42</v>
      </c>
      <c r="I19" s="21"/>
      <c r="J19" t="s">
        <v>43</v>
      </c>
      <c r="K19" t="s">
        <v>43</v>
      </c>
    </row>
    <row r="20" spans="4:11" x14ac:dyDescent="0.2">
      <c r="H20" s="24" t="s">
        <v>44</v>
      </c>
      <c r="I20" s="21"/>
      <c r="J20" t="s">
        <v>45</v>
      </c>
      <c r="K20" t="s">
        <v>45</v>
      </c>
    </row>
    <row r="21" spans="4:11" x14ac:dyDescent="0.2">
      <c r="H21" s="24" t="s">
        <v>46</v>
      </c>
      <c r="I21" s="21"/>
      <c r="J21" t="s">
        <v>47</v>
      </c>
      <c r="K21" t="s">
        <v>47</v>
      </c>
    </row>
    <row r="22" spans="4:11" x14ac:dyDescent="0.2">
      <c r="H22" s="24" t="s">
        <v>48</v>
      </c>
      <c r="I22" s="21"/>
      <c r="J22" t="s">
        <v>49</v>
      </c>
      <c r="K22" s="23" t="s">
        <v>50</v>
      </c>
    </row>
    <row r="23" spans="4:11" x14ac:dyDescent="0.2">
      <c r="H23" s="24" t="s">
        <v>51</v>
      </c>
      <c r="I23" s="21"/>
      <c r="J23" t="s">
        <v>52</v>
      </c>
      <c r="K23" t="s">
        <v>52</v>
      </c>
    </row>
    <row r="24" spans="4:11" x14ac:dyDescent="0.2">
      <c r="D24" s="23"/>
      <c r="H24" s="24" t="s">
        <v>207</v>
      </c>
      <c r="I24" s="21"/>
      <c r="J24" t="s">
        <v>208</v>
      </c>
      <c r="K24" t="s">
        <v>209</v>
      </c>
    </row>
    <row r="25" spans="4:11" x14ac:dyDescent="0.2">
      <c r="H25" s="24" t="s">
        <v>53</v>
      </c>
      <c r="I25" s="21"/>
      <c r="J25" t="s">
        <v>54</v>
      </c>
      <c r="K25" t="s">
        <v>54</v>
      </c>
    </row>
    <row r="26" spans="4:11" x14ac:dyDescent="0.2">
      <c r="H26" s="24" t="s">
        <v>55</v>
      </c>
      <c r="I26" s="21"/>
      <c r="J26" t="s">
        <v>56</v>
      </c>
      <c r="K26" t="s">
        <v>56</v>
      </c>
    </row>
    <row r="27" spans="4:11" x14ac:dyDescent="0.2">
      <c r="H27" s="24" t="s">
        <v>57</v>
      </c>
      <c r="I27" s="21"/>
      <c r="J27" t="s">
        <v>58</v>
      </c>
      <c r="K27" t="s">
        <v>58</v>
      </c>
    </row>
    <row r="28" spans="4:11" x14ac:dyDescent="0.2">
      <c r="H28" s="24" t="s">
        <v>59</v>
      </c>
      <c r="I28" s="21"/>
      <c r="J28" t="s">
        <v>60</v>
      </c>
      <c r="K28" t="s">
        <v>60</v>
      </c>
    </row>
    <row r="29" spans="4:11" x14ac:dyDescent="0.2">
      <c r="H29" s="24" t="s">
        <v>61</v>
      </c>
      <c r="I29" s="21"/>
      <c r="J29" t="s">
        <v>62</v>
      </c>
      <c r="K29" t="s">
        <v>62</v>
      </c>
    </row>
    <row r="30" spans="4:11" x14ac:dyDescent="0.2">
      <c r="H30" s="24" t="s">
        <v>63</v>
      </c>
      <c r="I30" s="21"/>
      <c r="J30" t="s">
        <v>64</v>
      </c>
      <c r="K30" t="s">
        <v>65</v>
      </c>
    </row>
    <row r="31" spans="4:11" x14ac:dyDescent="0.2">
      <c r="H31" s="24" t="s">
        <v>66</v>
      </c>
      <c r="I31" s="21"/>
      <c r="J31" t="s">
        <v>67</v>
      </c>
      <c r="K31" t="s">
        <v>67</v>
      </c>
    </row>
    <row r="32" spans="4:11" x14ac:dyDescent="0.2">
      <c r="H32" s="24" t="s">
        <v>68</v>
      </c>
      <c r="I32" s="21"/>
      <c r="J32" t="s">
        <v>69</v>
      </c>
      <c r="K32" t="s">
        <v>69</v>
      </c>
    </row>
    <row r="33" spans="8:11" x14ac:dyDescent="0.2">
      <c r="H33" s="24" t="s">
        <v>70</v>
      </c>
      <c r="I33" s="21"/>
      <c r="J33" t="s">
        <v>71</v>
      </c>
      <c r="K33" t="s">
        <v>72</v>
      </c>
    </row>
    <row r="34" spans="8:11" x14ac:dyDescent="0.2">
      <c r="H34" s="24" t="s">
        <v>73</v>
      </c>
      <c r="I34" s="21"/>
      <c r="J34" t="s">
        <v>74</v>
      </c>
      <c r="K34" t="s">
        <v>74</v>
      </c>
    </row>
    <row r="35" spans="8:11" x14ac:dyDescent="0.2">
      <c r="H35" s="25" t="s">
        <v>75</v>
      </c>
      <c r="I35" s="21"/>
      <c r="J35" t="s">
        <v>76</v>
      </c>
      <c r="K35" t="s">
        <v>77</v>
      </c>
    </row>
    <row r="36" spans="8:11" x14ac:dyDescent="0.2">
      <c r="H36" s="24" t="s">
        <v>78</v>
      </c>
      <c r="I36" s="21"/>
      <c r="J36" t="s">
        <v>79</v>
      </c>
      <c r="K36" t="s">
        <v>79</v>
      </c>
    </row>
    <row r="37" spans="8:11" x14ac:dyDescent="0.2">
      <c r="H37" s="24" t="s">
        <v>80</v>
      </c>
      <c r="I37" s="21"/>
      <c r="J37" t="s">
        <v>81</v>
      </c>
      <c r="K37" t="s">
        <v>81</v>
      </c>
    </row>
    <row r="38" spans="8:11" x14ac:dyDescent="0.2">
      <c r="H38" s="24" t="s">
        <v>82</v>
      </c>
      <c r="I38" s="21"/>
      <c r="J38" t="s">
        <v>83</v>
      </c>
      <c r="K38" t="s">
        <v>84</v>
      </c>
    </row>
    <row r="39" spans="8:11" x14ac:dyDescent="0.2">
      <c r="H39" s="24" t="s">
        <v>85</v>
      </c>
      <c r="I39" s="21"/>
      <c r="J39" t="s">
        <v>86</v>
      </c>
      <c r="K39" t="s">
        <v>86</v>
      </c>
    </row>
    <row r="40" spans="8:11" x14ac:dyDescent="0.2">
      <c r="H40" s="24" t="s">
        <v>87</v>
      </c>
      <c r="I40" s="21"/>
      <c r="J40" t="s">
        <v>88</v>
      </c>
      <c r="K40" t="s">
        <v>89</v>
      </c>
    </row>
    <row r="41" spans="8:11" x14ac:dyDescent="0.2">
      <c r="H41" s="24" t="s">
        <v>90</v>
      </c>
      <c r="I41" s="21"/>
      <c r="J41" t="s">
        <v>91</v>
      </c>
      <c r="K41" t="s">
        <v>91</v>
      </c>
    </row>
    <row r="42" spans="8:11" x14ac:dyDescent="0.2">
      <c r="H42" s="24" t="s">
        <v>92</v>
      </c>
      <c r="I42" s="21"/>
      <c r="J42" t="s">
        <v>93</v>
      </c>
      <c r="K42" t="s">
        <v>93</v>
      </c>
    </row>
    <row r="43" spans="8:11" x14ac:dyDescent="0.2">
      <c r="H43" s="24" t="s">
        <v>94</v>
      </c>
      <c r="I43" s="21"/>
      <c r="J43" t="s">
        <v>95</v>
      </c>
      <c r="K43" t="s">
        <v>95</v>
      </c>
    </row>
    <row r="44" spans="8:11" x14ac:dyDescent="0.2">
      <c r="H44" s="24" t="s">
        <v>96</v>
      </c>
      <c r="I44" s="21"/>
      <c r="J44" t="s">
        <v>97</v>
      </c>
      <c r="K44" t="s">
        <v>97</v>
      </c>
    </row>
    <row r="45" spans="8:11" x14ac:dyDescent="0.2">
      <c r="H45" s="24" t="s">
        <v>98</v>
      </c>
      <c r="I45" s="21"/>
      <c r="J45" t="s">
        <v>99</v>
      </c>
      <c r="K45" t="s">
        <v>99</v>
      </c>
    </row>
    <row r="46" spans="8:11" x14ac:dyDescent="0.2">
      <c r="H46" s="24" t="s">
        <v>100</v>
      </c>
      <c r="I46" s="21"/>
      <c r="J46" t="s">
        <v>101</v>
      </c>
      <c r="K46" t="s">
        <v>102</v>
      </c>
    </row>
    <row r="47" spans="8:11" x14ac:dyDescent="0.2">
      <c r="H47" s="24" t="s">
        <v>103</v>
      </c>
      <c r="I47" s="21"/>
      <c r="J47" t="s">
        <v>7</v>
      </c>
      <c r="K47" t="s">
        <v>7</v>
      </c>
    </row>
    <row r="48" spans="8:11" x14ac:dyDescent="0.2">
      <c r="H48" s="24" t="s">
        <v>104</v>
      </c>
      <c r="I48" s="21"/>
      <c r="J48" t="s">
        <v>105</v>
      </c>
      <c r="K48" t="s">
        <v>105</v>
      </c>
    </row>
    <row r="49" spans="8:11" x14ac:dyDescent="0.2">
      <c r="H49" s="24" t="s">
        <v>106</v>
      </c>
      <c r="I49" s="21"/>
      <c r="J49" t="s">
        <v>107</v>
      </c>
      <c r="K49" t="s">
        <v>108</v>
      </c>
    </row>
    <row r="50" spans="8:11" x14ac:dyDescent="0.2">
      <c r="H50" s="24" t="s">
        <v>109</v>
      </c>
      <c r="I50" s="21"/>
      <c r="J50" t="s">
        <v>110</v>
      </c>
      <c r="K50" t="s">
        <v>110</v>
      </c>
    </row>
    <row r="51" spans="8:11" x14ac:dyDescent="0.2">
      <c r="H51" s="24" t="s">
        <v>111</v>
      </c>
      <c r="I51" s="21"/>
      <c r="J51" t="s">
        <v>112</v>
      </c>
      <c r="K51" t="s">
        <v>112</v>
      </c>
    </row>
    <row r="52" spans="8:11" x14ac:dyDescent="0.2">
      <c r="H52" s="24" t="s">
        <v>113</v>
      </c>
      <c r="I52" s="21"/>
      <c r="J52" t="s">
        <v>114</v>
      </c>
      <c r="K52" t="s">
        <v>114</v>
      </c>
    </row>
    <row r="53" spans="8:11" x14ac:dyDescent="0.2">
      <c r="H53" s="24" t="s">
        <v>115</v>
      </c>
      <c r="I53" s="21"/>
      <c r="J53" t="s">
        <v>116</v>
      </c>
      <c r="K53" t="s">
        <v>116</v>
      </c>
    </row>
    <row r="54" spans="8:11" x14ac:dyDescent="0.2">
      <c r="H54" s="24" t="s">
        <v>117</v>
      </c>
      <c r="I54" s="21"/>
      <c r="J54" t="s">
        <v>118</v>
      </c>
      <c r="K54" t="s">
        <v>118</v>
      </c>
    </row>
    <row r="55" spans="8:11" x14ac:dyDescent="0.2">
      <c r="H55" s="24" t="s">
        <v>119</v>
      </c>
      <c r="I55" s="21"/>
      <c r="J55" t="s">
        <v>120</v>
      </c>
      <c r="K55" t="s">
        <v>120</v>
      </c>
    </row>
    <row r="56" spans="8:11" x14ac:dyDescent="0.2">
      <c r="H56" s="24" t="s">
        <v>121</v>
      </c>
      <c r="I56" s="21"/>
      <c r="J56" t="s">
        <v>122</v>
      </c>
      <c r="K56" t="s">
        <v>122</v>
      </c>
    </row>
    <row r="57" spans="8:11" x14ac:dyDescent="0.2">
      <c r="H57" s="24" t="s">
        <v>123</v>
      </c>
      <c r="I57" s="21"/>
      <c r="J57" t="s">
        <v>124</v>
      </c>
      <c r="K57" t="s">
        <v>124</v>
      </c>
    </row>
    <row r="58" spans="8:11" x14ac:dyDescent="0.2">
      <c r="H58" s="24" t="s">
        <v>125</v>
      </c>
      <c r="I58" s="21"/>
      <c r="J58" t="s">
        <v>126</v>
      </c>
      <c r="K58" t="s">
        <v>126</v>
      </c>
    </row>
    <row r="59" spans="8:11" x14ac:dyDescent="0.2">
      <c r="H59" s="24" t="s">
        <v>127</v>
      </c>
      <c r="I59" s="21"/>
      <c r="J59" t="s">
        <v>128</v>
      </c>
      <c r="K59" t="s">
        <v>128</v>
      </c>
    </row>
    <row r="60" spans="8:11" x14ac:dyDescent="0.2">
      <c r="H60" s="24" t="s">
        <v>129</v>
      </c>
      <c r="I60" s="21"/>
      <c r="J60" t="s">
        <v>130</v>
      </c>
      <c r="K60" t="s">
        <v>130</v>
      </c>
    </row>
    <row r="61" spans="8:11" x14ac:dyDescent="0.2">
      <c r="H61" s="24" t="s">
        <v>131</v>
      </c>
      <c r="I61" s="21"/>
      <c r="J61" t="s">
        <v>132</v>
      </c>
      <c r="K61" t="s">
        <v>132</v>
      </c>
    </row>
    <row r="62" spans="8:11" x14ac:dyDescent="0.2">
      <c r="H62" s="24" t="s">
        <v>133</v>
      </c>
      <c r="I62" s="21"/>
      <c r="J62" t="s">
        <v>134</v>
      </c>
      <c r="K62" t="s">
        <v>134</v>
      </c>
    </row>
    <row r="63" spans="8:11" x14ac:dyDescent="0.2">
      <c r="H63" s="24" t="s">
        <v>135</v>
      </c>
      <c r="I63" s="21"/>
      <c r="J63" t="s">
        <v>136</v>
      </c>
      <c r="K63" t="s">
        <v>137</v>
      </c>
    </row>
    <row r="64" spans="8:11" x14ac:dyDescent="0.2">
      <c r="H64" s="24" t="s">
        <v>138</v>
      </c>
      <c r="I64" s="21"/>
      <c r="J64" t="s">
        <v>139</v>
      </c>
      <c r="K64" t="s">
        <v>140</v>
      </c>
    </row>
    <row r="65" spans="8:11" x14ac:dyDescent="0.2">
      <c r="H65" s="24" t="s">
        <v>202</v>
      </c>
      <c r="I65" s="21"/>
      <c r="J65" t="s">
        <v>203</v>
      </c>
      <c r="K65" t="s">
        <v>204</v>
      </c>
    </row>
    <row r="66" spans="8:11" x14ac:dyDescent="0.2">
      <c r="H66" s="24" t="s">
        <v>141</v>
      </c>
      <c r="I66" s="21"/>
      <c r="J66" t="s">
        <v>142</v>
      </c>
      <c r="K66" t="s">
        <v>142</v>
      </c>
    </row>
    <row r="67" spans="8:11" x14ac:dyDescent="0.2">
      <c r="H67" s="24" t="s">
        <v>143</v>
      </c>
      <c r="I67" s="21"/>
      <c r="J67" t="s">
        <v>144</v>
      </c>
      <c r="K67" t="s">
        <v>144</v>
      </c>
    </row>
    <row r="68" spans="8:11" x14ac:dyDescent="0.2">
      <c r="H68" s="24" t="s">
        <v>145</v>
      </c>
      <c r="I68" s="21"/>
      <c r="J68" t="s">
        <v>146</v>
      </c>
      <c r="K68" t="s">
        <v>146</v>
      </c>
    </row>
    <row r="69" spans="8:11" x14ac:dyDescent="0.2">
      <c r="H69" s="25" t="s">
        <v>147</v>
      </c>
      <c r="I69" s="21"/>
      <c r="J69" t="s">
        <v>148</v>
      </c>
      <c r="K69" t="s">
        <v>149</v>
      </c>
    </row>
    <row r="70" spans="8:11" x14ac:dyDescent="0.2">
      <c r="H70" s="24" t="s">
        <v>150</v>
      </c>
      <c r="I70" s="21"/>
      <c r="J70" t="s">
        <v>151</v>
      </c>
      <c r="K70" t="s">
        <v>151</v>
      </c>
    </row>
    <row r="71" spans="8:11" x14ac:dyDescent="0.2">
      <c r="H71" s="24" t="s">
        <v>152</v>
      </c>
      <c r="I71" s="21"/>
      <c r="J71" t="s">
        <v>153</v>
      </c>
      <c r="K71" t="s">
        <v>153</v>
      </c>
    </row>
    <row r="72" spans="8:11" x14ac:dyDescent="0.2">
      <c r="H72" s="24" t="s">
        <v>154</v>
      </c>
      <c r="I72" s="21"/>
      <c r="J72" t="s">
        <v>155</v>
      </c>
      <c r="K72" t="s">
        <v>156</v>
      </c>
    </row>
    <row r="73" spans="8:11" x14ac:dyDescent="0.2">
      <c r="H73" s="24" t="s">
        <v>157</v>
      </c>
      <c r="I73" s="21"/>
      <c r="J73" t="s">
        <v>158</v>
      </c>
      <c r="K73" t="s">
        <v>158</v>
      </c>
    </row>
    <row r="74" spans="8:11" x14ac:dyDescent="0.2">
      <c r="H74" s="24" t="s">
        <v>159</v>
      </c>
      <c r="I74" s="21"/>
      <c r="J74" t="s">
        <v>160</v>
      </c>
      <c r="K74" t="s">
        <v>160</v>
      </c>
    </row>
    <row r="75" spans="8:11" x14ac:dyDescent="0.2">
      <c r="H75" s="24" t="s">
        <v>161</v>
      </c>
      <c r="I75" s="21"/>
      <c r="J75" t="s">
        <v>162</v>
      </c>
      <c r="K75" t="s">
        <v>162</v>
      </c>
    </row>
    <row r="76" spans="8:11" x14ac:dyDescent="0.2">
      <c r="H76" s="24" t="s">
        <v>163</v>
      </c>
      <c r="I76" s="21"/>
      <c r="J76" t="s">
        <v>164</v>
      </c>
      <c r="K76" t="s">
        <v>164</v>
      </c>
    </row>
    <row r="77" spans="8:11" x14ac:dyDescent="0.2">
      <c r="H77" s="24" t="s">
        <v>165</v>
      </c>
      <c r="I77" s="21"/>
      <c r="J77" t="s">
        <v>166</v>
      </c>
      <c r="K77" t="s">
        <v>166</v>
      </c>
    </row>
    <row r="78" spans="8:11" x14ac:dyDescent="0.2">
      <c r="H78" s="24" t="s">
        <v>167</v>
      </c>
      <c r="I78" s="21"/>
      <c r="J78" t="s">
        <v>168</v>
      </c>
      <c r="K78" t="s">
        <v>168</v>
      </c>
    </row>
    <row r="79" spans="8:11" x14ac:dyDescent="0.2">
      <c r="H79" s="24" t="s">
        <v>169</v>
      </c>
      <c r="I79" s="21"/>
      <c r="J79" t="s">
        <v>170</v>
      </c>
      <c r="K79" t="s">
        <v>170</v>
      </c>
    </row>
    <row r="80" spans="8:11" x14ac:dyDescent="0.2">
      <c r="H80" s="24" t="s">
        <v>171</v>
      </c>
      <c r="I80" s="21"/>
      <c r="J80" t="s">
        <v>172</v>
      </c>
      <c r="K80" t="s">
        <v>172</v>
      </c>
    </row>
    <row r="81" spans="8:11" x14ac:dyDescent="0.2">
      <c r="H81" s="24" t="s">
        <v>205</v>
      </c>
      <c r="I81" s="21"/>
      <c r="J81" t="s">
        <v>206</v>
      </c>
      <c r="K81" t="s">
        <v>206</v>
      </c>
    </row>
    <row r="82" spans="8:11" x14ac:dyDescent="0.2">
      <c r="H82" s="24" t="s">
        <v>173</v>
      </c>
      <c r="I82" s="21"/>
      <c r="J82" t="s">
        <v>174</v>
      </c>
      <c r="K82" t="s">
        <v>174</v>
      </c>
    </row>
    <row r="83" spans="8:11" x14ac:dyDescent="0.2">
      <c r="H83" s="24" t="s">
        <v>175</v>
      </c>
      <c r="I83" s="21"/>
      <c r="J83" t="s">
        <v>176</v>
      </c>
      <c r="K83" t="s">
        <v>176</v>
      </c>
    </row>
    <row r="84" spans="8:11" x14ac:dyDescent="0.2">
      <c r="H84" s="24" t="s">
        <v>177</v>
      </c>
      <c r="I84" s="21"/>
      <c r="J84" t="s">
        <v>178</v>
      </c>
      <c r="K84" t="s">
        <v>178</v>
      </c>
    </row>
    <row r="85" spans="8:11" x14ac:dyDescent="0.2">
      <c r="H85" s="24" t="s">
        <v>179</v>
      </c>
      <c r="I85" s="21"/>
      <c r="J85" t="s">
        <v>180</v>
      </c>
      <c r="K85" t="s">
        <v>180</v>
      </c>
    </row>
    <row r="86" spans="8:11" x14ac:dyDescent="0.2">
      <c r="H86" s="24" t="s">
        <v>181</v>
      </c>
      <c r="I86" s="21"/>
      <c r="J86" t="s">
        <v>182</v>
      </c>
      <c r="K86" t="s">
        <v>182</v>
      </c>
    </row>
    <row r="87" spans="8:11" x14ac:dyDescent="0.2">
      <c r="H87" s="24" t="s">
        <v>183</v>
      </c>
      <c r="I87" s="21"/>
      <c r="J87" t="s">
        <v>184</v>
      </c>
      <c r="K87" t="s">
        <v>184</v>
      </c>
    </row>
    <row r="88" spans="8:11" x14ac:dyDescent="0.2">
      <c r="H88" s="24" t="s">
        <v>185</v>
      </c>
      <c r="I88" s="21"/>
      <c r="J88" t="s">
        <v>186</v>
      </c>
      <c r="K88" t="s">
        <v>187</v>
      </c>
    </row>
    <row r="89" spans="8:11" x14ac:dyDescent="0.2">
      <c r="H89" s="24" t="s">
        <v>188</v>
      </c>
      <c r="I89" s="21"/>
      <c r="J89" t="s">
        <v>189</v>
      </c>
      <c r="K89" t="s">
        <v>189</v>
      </c>
    </row>
    <row r="90" spans="8:11" x14ac:dyDescent="0.2">
      <c r="H90" s="24" t="s">
        <v>190</v>
      </c>
      <c r="I90" s="21"/>
      <c r="J90" t="s">
        <v>191</v>
      </c>
      <c r="K90" t="s">
        <v>191</v>
      </c>
    </row>
    <row r="91" spans="8:11" x14ac:dyDescent="0.2">
      <c r="H91" s="24" t="s">
        <v>192</v>
      </c>
      <c r="I91" s="21"/>
      <c r="J91" t="s">
        <v>193</v>
      </c>
      <c r="K91" t="s">
        <v>193</v>
      </c>
    </row>
    <row r="92" spans="8:11" x14ac:dyDescent="0.2">
      <c r="H92" s="24" t="s">
        <v>194</v>
      </c>
      <c r="J92" t="s">
        <v>195</v>
      </c>
      <c r="K92" t="s">
        <v>195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49604-77F8-4512-BA98-494D0BAC3147}">
  <sheetPr>
    <tabColor rgb="FF00B0F0"/>
  </sheetPr>
  <dimension ref="B1:I70"/>
  <sheetViews>
    <sheetView tabSelected="1" topLeftCell="A10" workbookViewId="0">
      <selection activeCell="D3" sqref="D3"/>
    </sheetView>
  </sheetViews>
  <sheetFormatPr defaultColWidth="9.140625" defaultRowHeight="12.75" x14ac:dyDescent="0.2"/>
  <cols>
    <col min="1" max="2" width="5.7109375" style="1" customWidth="1"/>
    <col min="3" max="3" width="8.28515625" style="1" bestFit="1" customWidth="1"/>
    <col min="4" max="4" width="54.28515625" style="1" bestFit="1" customWidth="1"/>
    <col min="5" max="5" width="20.140625" style="6" customWidth="1"/>
    <col min="6" max="6" width="22.85546875" style="6" customWidth="1"/>
    <col min="7" max="13" width="11.85546875" style="1" customWidth="1"/>
    <col min="14" max="16384" width="9.140625" style="1"/>
  </cols>
  <sheetData>
    <row r="1" spans="2:9" ht="13.5" thickBot="1" x14ac:dyDescent="0.25">
      <c r="C1" s="80"/>
      <c r="D1" s="80" t="s">
        <v>422</v>
      </c>
    </row>
    <row r="2" spans="2:9" ht="18" x14ac:dyDescent="0.2">
      <c r="D2" s="30" t="s">
        <v>211</v>
      </c>
      <c r="E2" s="29"/>
      <c r="F2" s="29"/>
    </row>
    <row r="3" spans="2:9" ht="18.75" customHeight="1" thickBot="1" x14ac:dyDescent="0.25">
      <c r="C3" s="32" t="s">
        <v>212</v>
      </c>
      <c r="D3" s="66"/>
      <c r="E3" s="32" t="s">
        <v>213</v>
      </c>
    </row>
    <row r="4" spans="2:9" ht="18.75" thickBot="1" x14ac:dyDescent="0.25">
      <c r="D4" s="28"/>
      <c r="E4" s="28"/>
    </row>
    <row r="5" spans="2:9" ht="18" x14ac:dyDescent="0.2">
      <c r="D5" s="30" t="s">
        <v>224</v>
      </c>
      <c r="E5" s="28"/>
    </row>
    <row r="6" spans="2:9" ht="18.75" thickBot="1" x14ac:dyDescent="0.25">
      <c r="C6" s="32" t="s">
        <v>212</v>
      </c>
      <c r="D6" s="67" t="s">
        <v>276</v>
      </c>
      <c r="E6" s="32" t="s">
        <v>213</v>
      </c>
      <c r="F6" s="32"/>
    </row>
    <row r="7" spans="2:9" ht="18.75" thickBot="1" x14ac:dyDescent="0.25">
      <c r="B7" s="31"/>
      <c r="C7" s="28"/>
      <c r="D7" s="28"/>
      <c r="E7" s="28"/>
      <c r="F7" s="28"/>
    </row>
    <row r="8" spans="2:9" ht="13.15" customHeight="1" x14ac:dyDescent="0.2">
      <c r="B8" s="31"/>
      <c r="C8" s="101" t="s">
        <v>309</v>
      </c>
      <c r="D8" s="102"/>
      <c r="E8" s="102"/>
      <c r="F8" s="103"/>
      <c r="G8"/>
      <c r="H8"/>
      <c r="I8"/>
    </row>
    <row r="9" spans="2:9" ht="13.15" customHeight="1" x14ac:dyDescent="0.2">
      <c r="B9" s="31"/>
      <c r="C9" s="104"/>
      <c r="D9" s="105"/>
      <c r="E9" s="105"/>
      <c r="F9" s="106"/>
      <c r="G9"/>
      <c r="H9"/>
      <c r="I9"/>
    </row>
    <row r="10" spans="2:9" ht="13.9" customHeight="1" x14ac:dyDescent="0.2">
      <c r="B10" s="31"/>
      <c r="C10" s="104"/>
      <c r="D10" s="105"/>
      <c r="E10" s="105"/>
      <c r="F10" s="106"/>
      <c r="G10"/>
      <c r="H10"/>
      <c r="I10"/>
    </row>
    <row r="11" spans="2:9" ht="13.9" customHeight="1" thickBot="1" x14ac:dyDescent="0.25">
      <c r="B11" s="31"/>
      <c r="C11" s="107"/>
      <c r="D11" s="108"/>
      <c r="E11" s="108"/>
      <c r="F11" s="109"/>
    </row>
    <row r="12" spans="2:9" ht="13.9" customHeight="1" x14ac:dyDescent="0.2">
      <c r="B12" s="31"/>
      <c r="C12" s="28"/>
      <c r="D12" s="28"/>
      <c r="E12" s="28"/>
      <c r="F12" s="28"/>
    </row>
    <row r="13" spans="2:9" s="11" customFormat="1" ht="44.25" x14ac:dyDescent="0.2">
      <c r="C13" s="68" t="s">
        <v>214</v>
      </c>
      <c r="D13" s="68" t="s">
        <v>215</v>
      </c>
      <c r="E13" s="84" t="s">
        <v>418</v>
      </c>
      <c r="F13" s="84" t="s">
        <v>419</v>
      </c>
    </row>
    <row r="14" spans="2:9" s="2" customFormat="1" ht="15" customHeight="1" x14ac:dyDescent="0.2">
      <c r="C14" s="12">
        <v>101001</v>
      </c>
      <c r="D14" s="13" t="s">
        <v>310</v>
      </c>
      <c r="E14" s="77"/>
      <c r="F14" s="77"/>
    </row>
    <row r="15" spans="2:9" s="2" customFormat="1" ht="15" customHeight="1" x14ac:dyDescent="0.2">
      <c r="C15" s="12">
        <v>101020</v>
      </c>
      <c r="D15" s="13" t="s">
        <v>227</v>
      </c>
      <c r="E15" s="77"/>
      <c r="F15" s="77"/>
    </row>
    <row r="16" spans="2:9" s="2" customFormat="1" ht="15" customHeight="1" x14ac:dyDescent="0.2">
      <c r="C16" s="12">
        <v>111101</v>
      </c>
      <c r="D16" s="13" t="s">
        <v>279</v>
      </c>
      <c r="E16" s="77"/>
      <c r="F16" s="77"/>
    </row>
    <row r="17" spans="3:6" s="2" customFormat="1" ht="15" customHeight="1" x14ac:dyDescent="0.2">
      <c r="C17" s="12">
        <v>111102</v>
      </c>
      <c r="D17" s="13" t="s">
        <v>280</v>
      </c>
      <c r="E17" s="77"/>
      <c r="F17" s="77"/>
    </row>
    <row r="18" spans="3:6" s="2" customFormat="1" ht="15" customHeight="1" x14ac:dyDescent="0.2">
      <c r="C18" s="12">
        <v>111103</v>
      </c>
      <c r="D18" s="13" t="s">
        <v>281</v>
      </c>
      <c r="E18" s="77"/>
      <c r="F18" s="77"/>
    </row>
    <row r="19" spans="3:6" s="2" customFormat="1" ht="15" customHeight="1" x14ac:dyDescent="0.2">
      <c r="C19" s="12">
        <v>111104</v>
      </c>
      <c r="D19" s="13" t="s">
        <v>281</v>
      </c>
      <c r="E19" s="77"/>
      <c r="F19" s="77"/>
    </row>
    <row r="20" spans="3:6" s="2" customFormat="1" ht="15" customHeight="1" x14ac:dyDescent="0.2">
      <c r="C20" s="12">
        <v>111105</v>
      </c>
      <c r="D20" s="13" t="s">
        <v>281</v>
      </c>
      <c r="E20" s="77"/>
      <c r="F20" s="77"/>
    </row>
    <row r="21" spans="3:6" s="2" customFormat="1" ht="15" customHeight="1" x14ac:dyDescent="0.2">
      <c r="C21" s="12">
        <v>111106</v>
      </c>
      <c r="D21" s="13" t="s">
        <v>281</v>
      </c>
      <c r="E21" s="77"/>
      <c r="F21" s="77"/>
    </row>
    <row r="22" spans="3:6" s="2" customFormat="1" ht="15" customHeight="1" x14ac:dyDescent="0.2">
      <c r="C22" s="12">
        <v>111107</v>
      </c>
      <c r="D22" s="13" t="s">
        <v>281</v>
      </c>
      <c r="E22" s="77"/>
      <c r="F22" s="77"/>
    </row>
    <row r="23" spans="3:6" s="2" customFormat="1" ht="15" customHeight="1" x14ac:dyDescent="0.2">
      <c r="C23" s="12">
        <v>111108</v>
      </c>
      <c r="D23" s="13" t="s">
        <v>281</v>
      </c>
      <c r="E23" s="77"/>
      <c r="F23" s="77"/>
    </row>
    <row r="24" spans="3:6" s="2" customFormat="1" ht="15" customHeight="1" x14ac:dyDescent="0.2">
      <c r="C24" s="12">
        <v>111109</v>
      </c>
      <c r="D24" s="13" t="s">
        <v>281</v>
      </c>
      <c r="E24" s="77"/>
      <c r="F24" s="77"/>
    </row>
    <row r="25" spans="3:6" s="2" customFormat="1" ht="15" customHeight="1" x14ac:dyDescent="0.2">
      <c r="C25" s="12">
        <v>111110</v>
      </c>
      <c r="D25" s="13" t="s">
        <v>281</v>
      </c>
      <c r="E25" s="77"/>
      <c r="F25" s="77"/>
    </row>
    <row r="26" spans="3:6" s="2" customFormat="1" ht="15" customHeight="1" x14ac:dyDescent="0.2">
      <c r="C26" s="12">
        <v>111111</v>
      </c>
      <c r="D26" s="13" t="s">
        <v>281</v>
      </c>
      <c r="E26" s="77"/>
      <c r="F26" s="77"/>
    </row>
    <row r="27" spans="3:6" s="2" customFormat="1" ht="15" customHeight="1" x14ac:dyDescent="0.2">
      <c r="C27" s="12">
        <v>111112</v>
      </c>
      <c r="D27" s="13" t="s">
        <v>281</v>
      </c>
      <c r="E27" s="77"/>
      <c r="F27" s="77"/>
    </row>
    <row r="28" spans="3:6" s="2" customFormat="1" ht="15" customHeight="1" x14ac:dyDescent="0.2">
      <c r="C28" s="12">
        <v>111115</v>
      </c>
      <c r="D28" s="13" t="s">
        <v>228</v>
      </c>
      <c r="E28" s="77"/>
      <c r="F28" s="77"/>
    </row>
    <row r="29" spans="3:6" s="2" customFormat="1" ht="15" customHeight="1" x14ac:dyDescent="0.2">
      <c r="C29" s="12">
        <v>111120</v>
      </c>
      <c r="D29" s="13" t="s">
        <v>282</v>
      </c>
      <c r="E29" s="77"/>
      <c r="F29" s="77"/>
    </row>
    <row r="30" spans="3:6" s="2" customFormat="1" ht="15" customHeight="1" x14ac:dyDescent="0.2">
      <c r="C30" s="12">
        <v>113000</v>
      </c>
      <c r="D30" s="13" t="s">
        <v>283</v>
      </c>
      <c r="E30" s="77"/>
      <c r="F30" s="77"/>
    </row>
    <row r="31" spans="3:6" s="2" customFormat="1" ht="15" customHeight="1" x14ac:dyDescent="0.2">
      <c r="C31" s="12">
        <v>114000</v>
      </c>
      <c r="D31" s="13" t="s">
        <v>284</v>
      </c>
      <c r="E31" s="77"/>
      <c r="F31" s="77"/>
    </row>
    <row r="32" spans="3:6" s="2" customFormat="1" ht="15" customHeight="1" x14ac:dyDescent="0.2">
      <c r="C32" s="12">
        <v>115000</v>
      </c>
      <c r="D32" s="13" t="s">
        <v>285</v>
      </c>
      <c r="E32" s="77"/>
      <c r="F32" s="77"/>
    </row>
    <row r="33" spans="3:6" s="2" customFormat="1" ht="15" customHeight="1" x14ac:dyDescent="0.2">
      <c r="C33" s="12">
        <v>117000</v>
      </c>
      <c r="D33" s="13" t="s">
        <v>286</v>
      </c>
      <c r="E33" s="77"/>
      <c r="F33" s="77"/>
    </row>
    <row r="34" spans="3:6" s="2" customFormat="1" ht="15" customHeight="1" x14ac:dyDescent="0.2">
      <c r="C34" s="12">
        <v>118000</v>
      </c>
      <c r="D34" s="13" t="s">
        <v>267</v>
      </c>
      <c r="E34" s="77"/>
      <c r="F34" s="77"/>
    </row>
    <row r="35" spans="3:6" s="2" customFormat="1" ht="15" customHeight="1" x14ac:dyDescent="0.2">
      <c r="C35" s="12">
        <v>121522</v>
      </c>
      <c r="D35" s="13" t="s">
        <v>229</v>
      </c>
      <c r="E35" s="77"/>
      <c r="F35" s="77"/>
    </row>
    <row r="36" spans="3:6" s="2" customFormat="1" ht="15" customHeight="1" x14ac:dyDescent="0.2">
      <c r="C36" s="12">
        <v>121523</v>
      </c>
      <c r="D36" s="13" t="s">
        <v>230</v>
      </c>
      <c r="E36" s="77"/>
      <c r="F36" s="77"/>
    </row>
    <row r="37" spans="3:6" s="2" customFormat="1" ht="15" customHeight="1" x14ac:dyDescent="0.2">
      <c r="C37" s="12">
        <v>121524</v>
      </c>
      <c r="D37" s="13" t="s">
        <v>287</v>
      </c>
      <c r="E37" s="77"/>
      <c r="F37" s="77"/>
    </row>
    <row r="38" spans="3:6" s="2" customFormat="1" ht="15" customHeight="1" x14ac:dyDescent="0.2">
      <c r="C38" s="12">
        <v>121525</v>
      </c>
      <c r="D38" s="13" t="s">
        <v>231</v>
      </c>
      <c r="E38" s="77"/>
      <c r="F38" s="77"/>
    </row>
    <row r="39" spans="3:6" s="2" customFormat="1" ht="15" customHeight="1" x14ac:dyDescent="0.2">
      <c r="C39" s="12">
        <v>121526</v>
      </c>
      <c r="D39" s="13" t="s">
        <v>288</v>
      </c>
      <c r="E39" s="77"/>
      <c r="F39" s="77"/>
    </row>
    <row r="40" spans="3:6" s="2" customFormat="1" ht="15" customHeight="1" x14ac:dyDescent="0.2">
      <c r="C40" s="12">
        <v>125501</v>
      </c>
      <c r="D40" s="13" t="s">
        <v>289</v>
      </c>
      <c r="E40" s="77"/>
      <c r="F40" s="77"/>
    </row>
    <row r="41" spans="3:6" s="2" customFormat="1" ht="15" customHeight="1" thickBot="1" x14ac:dyDescent="0.25">
      <c r="C41" s="85">
        <v>131001</v>
      </c>
      <c r="D41" s="86" t="s">
        <v>290</v>
      </c>
      <c r="E41" s="77"/>
      <c r="F41" s="77"/>
    </row>
    <row r="42" spans="3:6" s="2" customFormat="1" ht="15" customHeight="1" thickBot="1" x14ac:dyDescent="0.25">
      <c r="C42" s="110" t="s">
        <v>270</v>
      </c>
      <c r="D42" s="111"/>
      <c r="E42" s="64">
        <f>SUM(E14:E41)</f>
        <v>0</v>
      </c>
      <c r="F42" s="64">
        <f>SUM(F14:F41)</f>
        <v>0</v>
      </c>
    </row>
    <row r="43" spans="3:6" s="2" customFormat="1" ht="15" customHeight="1" x14ac:dyDescent="0.2">
      <c r="C43" s="87">
        <v>202201</v>
      </c>
      <c r="D43" s="88" t="s">
        <v>232</v>
      </c>
      <c r="E43" s="77"/>
      <c r="F43" s="77"/>
    </row>
    <row r="44" spans="3:6" s="2" customFormat="1" ht="15" customHeight="1" x14ac:dyDescent="0.2">
      <c r="C44" s="12">
        <v>202202</v>
      </c>
      <c r="D44" s="13" t="s">
        <v>291</v>
      </c>
      <c r="E44" s="77"/>
      <c r="F44" s="77"/>
    </row>
    <row r="45" spans="3:6" s="2" customFormat="1" ht="15" customHeight="1" x14ac:dyDescent="0.2">
      <c r="C45" s="12">
        <v>202203</v>
      </c>
      <c r="D45" s="13" t="s">
        <v>292</v>
      </c>
      <c r="E45" s="77"/>
      <c r="F45" s="77"/>
    </row>
    <row r="46" spans="3:6" s="2" customFormat="1" ht="15" customHeight="1" x14ac:dyDescent="0.2">
      <c r="C46" s="12">
        <v>202204</v>
      </c>
      <c r="D46" s="13" t="s">
        <v>293</v>
      </c>
      <c r="E46" s="77"/>
      <c r="F46" s="77"/>
    </row>
    <row r="47" spans="3:6" s="2" customFormat="1" ht="15" customHeight="1" x14ac:dyDescent="0.2">
      <c r="C47" s="12">
        <v>202205</v>
      </c>
      <c r="D47" s="13" t="s">
        <v>294</v>
      </c>
      <c r="E47" s="77"/>
      <c r="F47" s="77"/>
    </row>
    <row r="48" spans="3:6" s="2" customFormat="1" ht="15" customHeight="1" x14ac:dyDescent="0.2">
      <c r="C48" s="12">
        <v>202206</v>
      </c>
      <c r="D48" s="13" t="s">
        <v>295</v>
      </c>
      <c r="E48" s="77"/>
      <c r="F48" s="77"/>
    </row>
    <row r="49" spans="3:6" s="2" customFormat="1" ht="15" customHeight="1" x14ac:dyDescent="0.2">
      <c r="C49" s="12">
        <v>202207</v>
      </c>
      <c r="D49" s="13" t="s">
        <v>296</v>
      </c>
      <c r="E49" s="77"/>
      <c r="F49" s="77"/>
    </row>
    <row r="50" spans="3:6" s="2" customFormat="1" ht="15" customHeight="1" x14ac:dyDescent="0.2">
      <c r="C50" s="12">
        <v>202208</v>
      </c>
      <c r="D50" s="13" t="s">
        <v>297</v>
      </c>
      <c r="E50" s="77"/>
      <c r="F50" s="77"/>
    </row>
    <row r="51" spans="3:6" s="2" customFormat="1" ht="15" customHeight="1" x14ac:dyDescent="0.2">
      <c r="C51" s="12">
        <v>202214</v>
      </c>
      <c r="D51" s="13" t="s">
        <v>298</v>
      </c>
      <c r="E51" s="77"/>
      <c r="F51" s="77"/>
    </row>
    <row r="52" spans="3:6" s="2" customFormat="1" ht="15" customHeight="1" x14ac:dyDescent="0.2">
      <c r="C52" s="12">
        <v>202215</v>
      </c>
      <c r="D52" s="13" t="s">
        <v>299</v>
      </c>
      <c r="E52" s="77"/>
      <c r="F52" s="77"/>
    </row>
    <row r="53" spans="3:6" s="2" customFormat="1" ht="15" customHeight="1" x14ac:dyDescent="0.2">
      <c r="C53" s="12">
        <v>202225</v>
      </c>
      <c r="D53" s="13" t="s">
        <v>268</v>
      </c>
      <c r="E53" s="77"/>
      <c r="F53" s="77"/>
    </row>
    <row r="54" spans="3:6" s="2" customFormat="1" ht="15" customHeight="1" x14ac:dyDescent="0.2">
      <c r="C54" s="12">
        <v>202500</v>
      </c>
      <c r="D54" s="13" t="s">
        <v>300</v>
      </c>
      <c r="E54" s="77"/>
      <c r="F54" s="77"/>
    </row>
    <row r="55" spans="3:6" s="2" customFormat="1" ht="15" customHeight="1" x14ac:dyDescent="0.2">
      <c r="C55" s="12">
        <v>212001</v>
      </c>
      <c r="D55" s="13" t="s">
        <v>301</v>
      </c>
      <c r="E55" s="77"/>
      <c r="F55" s="77"/>
    </row>
    <row r="56" spans="3:6" s="2" customFormat="1" ht="15" customHeight="1" x14ac:dyDescent="0.2">
      <c r="C56" s="12">
        <v>212010</v>
      </c>
      <c r="D56" s="13" t="s">
        <v>302</v>
      </c>
      <c r="E56" s="77"/>
      <c r="F56" s="77"/>
    </row>
    <row r="57" spans="3:6" s="2" customFormat="1" ht="15" customHeight="1" x14ac:dyDescent="0.2">
      <c r="C57" s="12">
        <v>221010</v>
      </c>
      <c r="D57" s="13" t="s">
        <v>303</v>
      </c>
      <c r="E57" s="77"/>
      <c r="F57" s="77"/>
    </row>
    <row r="58" spans="3:6" s="2" customFormat="1" ht="15" customHeight="1" x14ac:dyDescent="0.2">
      <c r="C58" s="12">
        <v>222744</v>
      </c>
      <c r="D58" s="13" t="s">
        <v>304</v>
      </c>
      <c r="E58" s="77"/>
      <c r="F58" s="77"/>
    </row>
    <row r="59" spans="3:6" s="2" customFormat="1" ht="15" customHeight="1" x14ac:dyDescent="0.2">
      <c r="C59" s="12">
        <v>231450</v>
      </c>
      <c r="D59" s="13" t="s">
        <v>305</v>
      </c>
      <c r="E59" s="77"/>
      <c r="F59" s="77"/>
    </row>
    <row r="60" spans="3:6" s="2" customFormat="1" ht="15" customHeight="1" x14ac:dyDescent="0.2">
      <c r="C60" s="12">
        <v>241450</v>
      </c>
      <c r="D60" s="13" t="s">
        <v>306</v>
      </c>
      <c r="E60" s="77"/>
      <c r="F60" s="77"/>
    </row>
    <row r="61" spans="3:6" s="2" customFormat="1" ht="15" customHeight="1" thickBot="1" x14ac:dyDescent="0.25">
      <c r="C61" s="85">
        <v>260100</v>
      </c>
      <c r="D61" s="86" t="s">
        <v>307</v>
      </c>
      <c r="E61" s="77"/>
      <c r="F61" s="77"/>
    </row>
    <row r="62" spans="3:6" s="2" customFormat="1" ht="15" customHeight="1" thickBot="1" x14ac:dyDescent="0.25">
      <c r="C62" s="110" t="s">
        <v>271</v>
      </c>
      <c r="D62" s="111"/>
      <c r="E62" s="64">
        <f>SUM(E43:E61)</f>
        <v>0</v>
      </c>
      <c r="F62" s="65">
        <f>SUM(F43:F61)</f>
        <v>0</v>
      </c>
    </row>
    <row r="63" spans="3:6" s="2" customFormat="1" ht="15" customHeight="1" x14ac:dyDescent="0.2">
      <c r="C63" s="87">
        <v>301115</v>
      </c>
      <c r="D63" s="88" t="s">
        <v>233</v>
      </c>
      <c r="E63" s="77"/>
      <c r="F63" s="77"/>
    </row>
    <row r="64" spans="3:6" s="2" customFormat="1" ht="15" customHeight="1" x14ac:dyDescent="0.2">
      <c r="C64" s="12">
        <v>301120</v>
      </c>
      <c r="D64" s="13" t="s">
        <v>269</v>
      </c>
      <c r="E64" s="77"/>
      <c r="F64" s="77"/>
    </row>
    <row r="65" spans="3:6" s="2" customFormat="1" ht="15" customHeight="1" x14ac:dyDescent="0.2">
      <c r="C65" s="12">
        <v>303101</v>
      </c>
      <c r="D65" s="13" t="s">
        <v>308</v>
      </c>
      <c r="E65" s="77"/>
      <c r="F65" s="77"/>
    </row>
    <row r="66" spans="3:6" s="2" customFormat="1" ht="15" customHeight="1" x14ac:dyDescent="0.2">
      <c r="C66" s="12">
        <v>303102</v>
      </c>
      <c r="D66" s="13" t="s">
        <v>234</v>
      </c>
      <c r="E66" s="81"/>
      <c r="F66" s="77"/>
    </row>
    <row r="67" spans="3:6" s="2" customFormat="1" ht="15" customHeight="1" thickBot="1" x14ac:dyDescent="0.25">
      <c r="C67" s="12"/>
      <c r="D67" s="7" t="s">
        <v>235</v>
      </c>
      <c r="E67" s="83"/>
      <c r="F67" s="82"/>
    </row>
    <row r="68" spans="3:6" ht="13.5" thickBot="1" x14ac:dyDescent="0.25">
      <c r="D68" s="61" t="s">
        <v>272</v>
      </c>
      <c r="E68" s="90">
        <f>SUM(E63:E67)</f>
        <v>0</v>
      </c>
      <c r="F68" s="91">
        <f>SUM(F63:F67)</f>
        <v>0</v>
      </c>
    </row>
    <row r="69" spans="3:6" ht="13.5" thickBot="1" x14ac:dyDescent="0.25">
      <c r="D69" s="92" t="s">
        <v>277</v>
      </c>
      <c r="E69" s="94">
        <f>E42-E62-E68</f>
        <v>0</v>
      </c>
      <c r="F69" s="93">
        <f>F42-F62-F68</f>
        <v>0</v>
      </c>
    </row>
    <row r="70" spans="3:6" ht="13.5" thickBot="1" x14ac:dyDescent="0.25">
      <c r="D70" s="99" t="s">
        <v>278</v>
      </c>
      <c r="E70" s="100"/>
      <c r="F70" s="93">
        <f>F67-'P&amp;L'!H156</f>
        <v>0</v>
      </c>
    </row>
  </sheetData>
  <sheetProtection sheet="1" selectLockedCells="1"/>
  <mergeCells count="4">
    <mergeCell ref="D70:E70"/>
    <mergeCell ref="C8:F11"/>
    <mergeCell ref="C42:D42"/>
    <mergeCell ref="C62:D6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BA5EE-6767-4563-9713-A250855389B5}">
  <sheetPr>
    <tabColor theme="3" tint="0.59999389629810485"/>
  </sheetPr>
  <dimension ref="C1:X53"/>
  <sheetViews>
    <sheetView workbookViewId="0">
      <selection activeCell="T54" sqref="T54"/>
    </sheetView>
  </sheetViews>
  <sheetFormatPr defaultColWidth="9.140625" defaultRowHeight="12.75" x14ac:dyDescent="0.2"/>
  <cols>
    <col min="1" max="2" width="9.140625" style="1"/>
    <col min="3" max="3" width="9.28515625" style="7" bestFit="1" customWidth="1"/>
    <col min="4" max="4" width="5.7109375" style="7" customWidth="1"/>
    <col min="5" max="6" width="11.42578125" style="7" bestFit="1" customWidth="1"/>
    <col min="7" max="7" width="8.5703125" style="1" bestFit="1" customWidth="1"/>
    <col min="8" max="8" width="7.140625" style="1" customWidth="1"/>
    <col min="9" max="9" width="5.7109375" style="1" customWidth="1"/>
    <col min="10" max="10" width="13.140625" style="6" bestFit="1" customWidth="1"/>
    <col min="11" max="11" width="5.7109375" style="1" customWidth="1"/>
    <col min="12" max="12" width="13.140625" style="6" bestFit="1" customWidth="1"/>
    <col min="13" max="18" width="5.7109375" style="6" customWidth="1"/>
    <col min="19" max="19" width="46.5703125" style="1" bestFit="1" customWidth="1"/>
    <col min="20" max="20" width="13.7109375" style="43" bestFit="1" customWidth="1"/>
    <col min="21" max="21" width="10.7109375" style="1" bestFit="1" customWidth="1"/>
    <col min="22" max="23" width="5.7109375" style="1" customWidth="1"/>
    <col min="24" max="24" width="11.42578125" style="1" bestFit="1" customWidth="1"/>
    <col min="25" max="16384" width="9.140625" style="1"/>
  </cols>
  <sheetData>
    <row r="1" spans="3:24" x14ac:dyDescent="0.2">
      <c r="C1" s="3" t="str">
        <f>'P&amp;L'!D6</f>
        <v>MM/DD/YYYY</v>
      </c>
      <c r="E1" s="7" t="str">
        <f>"Q-"&amp;H1&amp;TEXT(C1,"mmyy")</f>
        <v>Q-0MM/DD/YYYY</v>
      </c>
      <c r="F1" s="7" t="s">
        <v>201</v>
      </c>
      <c r="G1" s="15">
        <v>101001</v>
      </c>
      <c r="H1" s="15">
        <f>'Balance Sheet'!$D$3</f>
        <v>0</v>
      </c>
      <c r="I1" s="15"/>
      <c r="J1" s="16"/>
      <c r="K1" s="15"/>
      <c r="L1" s="16"/>
      <c r="M1" s="17"/>
      <c r="N1" s="17"/>
      <c r="O1" s="17"/>
      <c r="P1" s="17"/>
      <c r="Q1" s="17"/>
      <c r="R1" s="17"/>
      <c r="S1" s="35" t="s">
        <v>310</v>
      </c>
      <c r="T1" s="40">
        <f>'Balance Sheet'!F14</f>
        <v>0</v>
      </c>
      <c r="X1" s="1" t="s">
        <v>201</v>
      </c>
    </row>
    <row r="2" spans="3:24" x14ac:dyDescent="0.2">
      <c r="C2" s="3" t="str">
        <f>C1</f>
        <v>MM/DD/YYYY</v>
      </c>
      <c r="E2" s="7" t="str">
        <f t="shared" ref="E2:E45" si="0">"Q-"&amp;H2&amp;TEXT(C2,"mmyy")</f>
        <v>Q-0MM/DD/YYYY</v>
      </c>
      <c r="F2" s="7" t="s">
        <v>201</v>
      </c>
      <c r="G2" s="15">
        <v>101020</v>
      </c>
      <c r="H2" s="15">
        <f>'Balance Sheet'!$D$3</f>
        <v>0</v>
      </c>
      <c r="I2" s="15"/>
      <c r="J2" s="16"/>
      <c r="K2" s="15"/>
      <c r="L2" s="16"/>
      <c r="M2" s="17"/>
      <c r="N2" s="17"/>
      <c r="O2" s="17"/>
      <c r="P2" s="17"/>
      <c r="Q2" s="17"/>
      <c r="R2" s="17"/>
      <c r="S2" s="35" t="s">
        <v>227</v>
      </c>
      <c r="T2" s="40">
        <f>'Balance Sheet'!F15</f>
        <v>0</v>
      </c>
      <c r="X2" s="1" t="s">
        <v>201</v>
      </c>
    </row>
    <row r="3" spans="3:24" x14ac:dyDescent="0.2">
      <c r="C3" s="3" t="str">
        <f t="shared" ref="C3:C52" si="1">C2</f>
        <v>MM/DD/YYYY</v>
      </c>
      <c r="E3" s="7" t="str">
        <f t="shared" si="0"/>
        <v>Q-0MM/DD/YYYY</v>
      </c>
      <c r="F3" s="7" t="s">
        <v>201</v>
      </c>
      <c r="G3" s="15">
        <v>111101</v>
      </c>
      <c r="H3" s="15">
        <f>'Balance Sheet'!$D$3</f>
        <v>0</v>
      </c>
      <c r="I3" s="15"/>
      <c r="J3" s="16"/>
      <c r="K3" s="15"/>
      <c r="L3" s="16"/>
      <c r="M3" s="17"/>
      <c r="N3" s="17"/>
      <c r="O3" s="17"/>
      <c r="P3" s="17"/>
      <c r="Q3" s="17"/>
      <c r="R3" s="17"/>
      <c r="S3" s="35" t="s">
        <v>279</v>
      </c>
      <c r="T3" s="40">
        <f>'Balance Sheet'!F16</f>
        <v>0</v>
      </c>
      <c r="X3" s="1" t="s">
        <v>201</v>
      </c>
    </row>
    <row r="4" spans="3:24" x14ac:dyDescent="0.2">
      <c r="C4" s="3" t="str">
        <f t="shared" si="1"/>
        <v>MM/DD/YYYY</v>
      </c>
      <c r="E4" s="7" t="str">
        <f t="shared" si="0"/>
        <v>Q-0MM/DD/YYYY</v>
      </c>
      <c r="F4" s="7" t="s">
        <v>201</v>
      </c>
      <c r="G4" s="15">
        <v>111102</v>
      </c>
      <c r="H4" s="15">
        <f>'Balance Sheet'!$D$3</f>
        <v>0</v>
      </c>
      <c r="I4" s="15"/>
      <c r="J4" s="16"/>
      <c r="K4" s="15"/>
      <c r="L4" s="16"/>
      <c r="M4" s="17"/>
      <c r="N4" s="17"/>
      <c r="O4" s="17"/>
      <c r="P4" s="17"/>
      <c r="Q4" s="17"/>
      <c r="R4" s="17"/>
      <c r="S4" s="35" t="s">
        <v>280</v>
      </c>
      <c r="T4" s="40">
        <f>'Balance Sheet'!F17</f>
        <v>0</v>
      </c>
      <c r="X4" s="1" t="s">
        <v>201</v>
      </c>
    </row>
    <row r="5" spans="3:24" x14ac:dyDescent="0.2">
      <c r="C5" s="3" t="str">
        <f t="shared" si="1"/>
        <v>MM/DD/YYYY</v>
      </c>
      <c r="E5" s="7" t="str">
        <f t="shared" si="0"/>
        <v>Q-0MM/DD/YYYY</v>
      </c>
      <c r="F5" s="7" t="s">
        <v>201</v>
      </c>
      <c r="G5" s="15">
        <v>111103</v>
      </c>
      <c r="H5" s="15">
        <f>'Balance Sheet'!$D$3</f>
        <v>0</v>
      </c>
      <c r="I5" s="15"/>
      <c r="J5" s="16"/>
      <c r="K5" s="15"/>
      <c r="L5" s="16"/>
      <c r="M5" s="17"/>
      <c r="N5" s="17"/>
      <c r="O5" s="17"/>
      <c r="P5" s="17"/>
      <c r="Q5" s="17"/>
      <c r="R5" s="17"/>
      <c r="S5" s="35" t="s">
        <v>281</v>
      </c>
      <c r="T5" s="40">
        <f>'Balance Sheet'!F18</f>
        <v>0</v>
      </c>
      <c r="X5" s="1" t="s">
        <v>201</v>
      </c>
    </row>
    <row r="6" spans="3:24" x14ac:dyDescent="0.2">
      <c r="C6" s="3" t="str">
        <f t="shared" si="1"/>
        <v>MM/DD/YYYY</v>
      </c>
      <c r="E6" s="7" t="str">
        <f t="shared" si="0"/>
        <v>Q-0MM/DD/YYYY</v>
      </c>
      <c r="F6" s="7" t="s">
        <v>201</v>
      </c>
      <c r="G6" s="15">
        <v>111104</v>
      </c>
      <c r="H6" s="15">
        <f>'Balance Sheet'!$D$3</f>
        <v>0</v>
      </c>
      <c r="I6" s="15"/>
      <c r="J6" s="16"/>
      <c r="K6" s="15"/>
      <c r="L6" s="16"/>
      <c r="M6" s="17"/>
      <c r="N6" s="17"/>
      <c r="O6" s="17"/>
      <c r="P6" s="17"/>
      <c r="Q6" s="17"/>
      <c r="R6" s="17"/>
      <c r="S6" s="35" t="s">
        <v>281</v>
      </c>
      <c r="T6" s="40">
        <f>'Balance Sheet'!F19</f>
        <v>0</v>
      </c>
      <c r="X6" s="1" t="s">
        <v>201</v>
      </c>
    </row>
    <row r="7" spans="3:24" x14ac:dyDescent="0.2">
      <c r="C7" s="3" t="str">
        <f t="shared" si="1"/>
        <v>MM/DD/YYYY</v>
      </c>
      <c r="E7" s="7" t="str">
        <f t="shared" si="0"/>
        <v>Q-0MM/DD/YYYY</v>
      </c>
      <c r="F7" s="7" t="s">
        <v>201</v>
      </c>
      <c r="G7" s="15">
        <v>111105</v>
      </c>
      <c r="H7" s="15">
        <f>'Balance Sheet'!$D$3</f>
        <v>0</v>
      </c>
      <c r="I7" s="15"/>
      <c r="J7" s="16"/>
      <c r="K7" s="15"/>
      <c r="L7" s="16"/>
      <c r="M7" s="17"/>
      <c r="N7" s="17"/>
      <c r="O7" s="17"/>
      <c r="P7" s="17"/>
      <c r="Q7" s="17"/>
      <c r="R7" s="17"/>
      <c r="S7" s="35" t="s">
        <v>281</v>
      </c>
      <c r="T7" s="40">
        <f>'Balance Sheet'!F20</f>
        <v>0</v>
      </c>
      <c r="X7" s="1" t="s">
        <v>201</v>
      </c>
    </row>
    <row r="8" spans="3:24" x14ac:dyDescent="0.2">
      <c r="C8" s="3" t="str">
        <f t="shared" si="1"/>
        <v>MM/DD/YYYY</v>
      </c>
      <c r="E8" s="7" t="str">
        <f t="shared" si="0"/>
        <v>Q-0MM/DD/YYYY</v>
      </c>
      <c r="F8" s="7" t="s">
        <v>201</v>
      </c>
      <c r="G8" s="15">
        <v>111106</v>
      </c>
      <c r="H8" s="15">
        <f>'Balance Sheet'!$D$3</f>
        <v>0</v>
      </c>
      <c r="I8" s="15"/>
      <c r="J8" s="16"/>
      <c r="K8" s="15"/>
      <c r="L8" s="16"/>
      <c r="M8" s="17"/>
      <c r="N8" s="17"/>
      <c r="O8" s="17"/>
      <c r="P8" s="17"/>
      <c r="Q8" s="17"/>
      <c r="R8" s="17"/>
      <c r="S8" s="35" t="s">
        <v>281</v>
      </c>
      <c r="T8" s="40">
        <f>'Balance Sheet'!F21</f>
        <v>0</v>
      </c>
      <c r="X8" s="1" t="s">
        <v>201</v>
      </c>
    </row>
    <row r="9" spans="3:24" x14ac:dyDescent="0.2">
      <c r="C9" s="3" t="str">
        <f t="shared" si="1"/>
        <v>MM/DD/YYYY</v>
      </c>
      <c r="E9" s="7" t="str">
        <f t="shared" si="0"/>
        <v>Q-0MM/DD/YYYY</v>
      </c>
      <c r="F9" s="7" t="s">
        <v>201</v>
      </c>
      <c r="G9" s="15">
        <v>111107</v>
      </c>
      <c r="H9" s="15">
        <f>'Balance Sheet'!$D$3</f>
        <v>0</v>
      </c>
      <c r="I9" s="15"/>
      <c r="J9" s="16"/>
      <c r="K9" s="15"/>
      <c r="L9" s="16"/>
      <c r="M9" s="17"/>
      <c r="N9" s="17"/>
      <c r="O9" s="17"/>
      <c r="P9" s="17"/>
      <c r="Q9" s="17"/>
      <c r="R9" s="17"/>
      <c r="S9" s="35" t="s">
        <v>281</v>
      </c>
      <c r="T9" s="40">
        <f>'Balance Sheet'!F22</f>
        <v>0</v>
      </c>
      <c r="X9" s="1" t="s">
        <v>201</v>
      </c>
    </row>
    <row r="10" spans="3:24" x14ac:dyDescent="0.2">
      <c r="C10" s="3" t="str">
        <f t="shared" si="1"/>
        <v>MM/DD/YYYY</v>
      </c>
      <c r="E10" s="7" t="str">
        <f t="shared" si="0"/>
        <v>Q-0MM/DD/YYYY</v>
      </c>
      <c r="F10" s="7" t="s">
        <v>201</v>
      </c>
      <c r="G10" s="15">
        <v>111108</v>
      </c>
      <c r="H10" s="15">
        <f>'Balance Sheet'!$D$3</f>
        <v>0</v>
      </c>
      <c r="I10" s="15"/>
      <c r="J10" s="16"/>
      <c r="K10" s="15"/>
      <c r="L10" s="16"/>
      <c r="M10" s="17"/>
      <c r="N10" s="17"/>
      <c r="O10" s="17"/>
      <c r="P10" s="17"/>
      <c r="Q10" s="17"/>
      <c r="R10" s="17"/>
      <c r="S10" s="35" t="s">
        <v>281</v>
      </c>
      <c r="T10" s="40">
        <f>'Balance Sheet'!F23</f>
        <v>0</v>
      </c>
      <c r="X10" s="1" t="s">
        <v>201</v>
      </c>
    </row>
    <row r="11" spans="3:24" x14ac:dyDescent="0.2">
      <c r="C11" s="3" t="str">
        <f t="shared" si="1"/>
        <v>MM/DD/YYYY</v>
      </c>
      <c r="E11" s="7" t="str">
        <f t="shared" si="0"/>
        <v>Q-0MM/DD/YYYY</v>
      </c>
      <c r="F11" s="7" t="s">
        <v>201</v>
      </c>
      <c r="G11" s="15">
        <v>111109</v>
      </c>
      <c r="H11" s="15">
        <f>'Balance Sheet'!$D$3</f>
        <v>0</v>
      </c>
      <c r="I11" s="15"/>
      <c r="J11" s="16"/>
      <c r="K11" s="15"/>
      <c r="L11" s="16"/>
      <c r="M11" s="17"/>
      <c r="N11" s="17"/>
      <c r="O11" s="17"/>
      <c r="P11" s="17"/>
      <c r="Q11" s="17"/>
      <c r="R11" s="17"/>
      <c r="S11" s="35" t="s">
        <v>281</v>
      </c>
      <c r="T11" s="40">
        <f>'Balance Sheet'!F24</f>
        <v>0</v>
      </c>
      <c r="X11" s="1" t="s">
        <v>201</v>
      </c>
    </row>
    <row r="12" spans="3:24" x14ac:dyDescent="0.2">
      <c r="C12" s="3" t="str">
        <f t="shared" si="1"/>
        <v>MM/DD/YYYY</v>
      </c>
      <c r="E12" s="7" t="str">
        <f t="shared" si="0"/>
        <v>Q-0MM/DD/YYYY</v>
      </c>
      <c r="F12" s="7" t="s">
        <v>201</v>
      </c>
      <c r="G12" s="15">
        <v>111110</v>
      </c>
      <c r="H12" s="15">
        <f>'Balance Sheet'!$D$3</f>
        <v>0</v>
      </c>
      <c r="I12" s="15"/>
      <c r="J12" s="16"/>
      <c r="K12" s="15"/>
      <c r="L12" s="16"/>
      <c r="M12" s="17"/>
      <c r="N12" s="17"/>
      <c r="O12" s="17"/>
      <c r="P12" s="17"/>
      <c r="Q12" s="17"/>
      <c r="R12" s="17"/>
      <c r="S12" s="35" t="s">
        <v>281</v>
      </c>
      <c r="T12" s="40">
        <f>'Balance Sheet'!F25</f>
        <v>0</v>
      </c>
      <c r="X12" s="1" t="s">
        <v>201</v>
      </c>
    </row>
    <row r="13" spans="3:24" x14ac:dyDescent="0.2">
      <c r="C13" s="3" t="str">
        <f t="shared" si="1"/>
        <v>MM/DD/YYYY</v>
      </c>
      <c r="E13" s="7" t="str">
        <f t="shared" si="0"/>
        <v>Q-0MM/DD/YYYY</v>
      </c>
      <c r="F13" s="7" t="s">
        <v>201</v>
      </c>
      <c r="G13" s="15">
        <v>111111</v>
      </c>
      <c r="H13" s="15">
        <f>'Balance Sheet'!$D$3</f>
        <v>0</v>
      </c>
      <c r="I13" s="15"/>
      <c r="J13" s="16"/>
      <c r="K13" s="15"/>
      <c r="L13" s="16"/>
      <c r="M13" s="17"/>
      <c r="N13" s="17"/>
      <c r="O13" s="17"/>
      <c r="P13" s="17"/>
      <c r="Q13" s="17"/>
      <c r="R13" s="17"/>
      <c r="S13" s="35" t="s">
        <v>281</v>
      </c>
      <c r="T13" s="40">
        <f>'Balance Sheet'!F26</f>
        <v>0</v>
      </c>
      <c r="X13" s="1" t="s">
        <v>201</v>
      </c>
    </row>
    <row r="14" spans="3:24" x14ac:dyDescent="0.2">
      <c r="C14" s="3" t="str">
        <f t="shared" si="1"/>
        <v>MM/DD/YYYY</v>
      </c>
      <c r="E14" s="7" t="str">
        <f t="shared" si="0"/>
        <v>Q-0MM/DD/YYYY</v>
      </c>
      <c r="F14" s="7" t="s">
        <v>201</v>
      </c>
      <c r="G14" s="15">
        <v>111112</v>
      </c>
      <c r="H14" s="15">
        <f>'Balance Sheet'!$D$3</f>
        <v>0</v>
      </c>
      <c r="I14" s="15"/>
      <c r="J14" s="16"/>
      <c r="K14" s="15"/>
      <c r="L14" s="16"/>
      <c r="M14" s="17"/>
      <c r="N14" s="17"/>
      <c r="O14" s="17"/>
      <c r="P14" s="17"/>
      <c r="Q14" s="17"/>
      <c r="R14" s="17"/>
      <c r="S14" s="35" t="s">
        <v>281</v>
      </c>
      <c r="T14" s="40">
        <f>'Balance Sheet'!F27</f>
        <v>0</v>
      </c>
      <c r="X14" s="1" t="s">
        <v>201</v>
      </c>
    </row>
    <row r="15" spans="3:24" x14ac:dyDescent="0.2">
      <c r="C15" s="3" t="str">
        <f t="shared" si="1"/>
        <v>MM/DD/YYYY</v>
      </c>
      <c r="E15" s="7" t="str">
        <f t="shared" si="0"/>
        <v>Q-0MM/DD/YYYY</v>
      </c>
      <c r="F15" s="7" t="s">
        <v>201</v>
      </c>
      <c r="G15" s="15">
        <v>111115</v>
      </c>
      <c r="H15" s="15">
        <f>'Balance Sheet'!$D$3</f>
        <v>0</v>
      </c>
      <c r="I15" s="15"/>
      <c r="J15" s="16"/>
      <c r="K15" s="15"/>
      <c r="L15" s="16"/>
      <c r="M15" s="17"/>
      <c r="N15" s="17"/>
      <c r="O15" s="17"/>
      <c r="P15" s="17"/>
      <c r="Q15" s="17"/>
      <c r="R15" s="17"/>
      <c r="S15" s="35" t="s">
        <v>228</v>
      </c>
      <c r="T15" s="40">
        <f>'Balance Sheet'!F28</f>
        <v>0</v>
      </c>
      <c r="X15" s="1" t="s">
        <v>201</v>
      </c>
    </row>
    <row r="16" spans="3:24" x14ac:dyDescent="0.2">
      <c r="C16" s="3" t="str">
        <f t="shared" si="1"/>
        <v>MM/DD/YYYY</v>
      </c>
      <c r="E16" s="7" t="str">
        <f t="shared" si="0"/>
        <v>Q-0MM/DD/YYYY</v>
      </c>
      <c r="F16" s="7" t="s">
        <v>201</v>
      </c>
      <c r="G16" s="15">
        <v>111120</v>
      </c>
      <c r="H16" s="15">
        <f>'Balance Sheet'!$D$3</f>
        <v>0</v>
      </c>
      <c r="I16" s="15"/>
      <c r="J16" s="16"/>
      <c r="K16" s="15"/>
      <c r="L16" s="16"/>
      <c r="M16" s="17"/>
      <c r="N16" s="17"/>
      <c r="O16" s="17"/>
      <c r="P16" s="17"/>
      <c r="Q16" s="17"/>
      <c r="R16" s="17"/>
      <c r="S16" s="35" t="s">
        <v>282</v>
      </c>
      <c r="T16" s="40">
        <f>'Balance Sheet'!F29</f>
        <v>0</v>
      </c>
      <c r="X16" s="1" t="s">
        <v>201</v>
      </c>
    </row>
    <row r="17" spans="3:24" x14ac:dyDescent="0.2">
      <c r="C17" s="3" t="str">
        <f t="shared" si="1"/>
        <v>MM/DD/YYYY</v>
      </c>
      <c r="E17" s="7" t="str">
        <f t="shared" si="0"/>
        <v>Q-0MM/DD/YYYY</v>
      </c>
      <c r="F17" s="7" t="s">
        <v>201</v>
      </c>
      <c r="G17" s="15">
        <v>113000</v>
      </c>
      <c r="H17" s="15">
        <f>'Balance Sheet'!$D$3</f>
        <v>0</v>
      </c>
      <c r="I17" s="15"/>
      <c r="J17" s="16"/>
      <c r="K17" s="15"/>
      <c r="L17" s="16"/>
      <c r="M17" s="17"/>
      <c r="N17" s="17"/>
      <c r="O17" s="17"/>
      <c r="P17" s="17"/>
      <c r="Q17" s="17"/>
      <c r="R17" s="17"/>
      <c r="S17" s="35" t="s">
        <v>283</v>
      </c>
      <c r="T17" s="40">
        <f>'Balance Sheet'!F30</f>
        <v>0</v>
      </c>
      <c r="X17" s="1" t="s">
        <v>201</v>
      </c>
    </row>
    <row r="18" spans="3:24" x14ac:dyDescent="0.2">
      <c r="C18" s="3" t="str">
        <f t="shared" si="1"/>
        <v>MM/DD/YYYY</v>
      </c>
      <c r="E18" s="7" t="str">
        <f t="shared" si="0"/>
        <v>Q-0MM/DD/YYYY</v>
      </c>
      <c r="F18" s="7" t="s">
        <v>201</v>
      </c>
      <c r="G18" s="15">
        <v>114000</v>
      </c>
      <c r="H18" s="15">
        <f>'Balance Sheet'!$D$3</f>
        <v>0</v>
      </c>
      <c r="I18" s="15"/>
      <c r="J18" s="16"/>
      <c r="K18" s="15"/>
      <c r="L18" s="16"/>
      <c r="M18" s="17"/>
      <c r="N18" s="17"/>
      <c r="O18" s="17"/>
      <c r="P18" s="17"/>
      <c r="Q18" s="17"/>
      <c r="R18" s="17"/>
      <c r="S18" s="35" t="s">
        <v>284</v>
      </c>
      <c r="T18" s="40">
        <f>'Balance Sheet'!F31</f>
        <v>0</v>
      </c>
      <c r="X18" s="1" t="s">
        <v>201</v>
      </c>
    </row>
    <row r="19" spans="3:24" x14ac:dyDescent="0.2">
      <c r="C19" s="3" t="str">
        <f t="shared" si="1"/>
        <v>MM/DD/YYYY</v>
      </c>
      <c r="E19" s="7" t="str">
        <f t="shared" si="0"/>
        <v>Q-0MM/DD/YYYY</v>
      </c>
      <c r="F19" s="7" t="s">
        <v>201</v>
      </c>
      <c r="G19" s="15">
        <v>115000</v>
      </c>
      <c r="H19" s="15">
        <f>'Balance Sheet'!$D$3</f>
        <v>0</v>
      </c>
      <c r="I19" s="15"/>
      <c r="J19" s="16"/>
      <c r="K19" s="15"/>
      <c r="L19" s="16"/>
      <c r="M19" s="17"/>
      <c r="N19" s="17"/>
      <c r="O19" s="17"/>
      <c r="P19" s="17"/>
      <c r="Q19" s="17"/>
      <c r="R19" s="17"/>
      <c r="S19" s="35" t="s">
        <v>285</v>
      </c>
      <c r="T19" s="40">
        <f>'Balance Sheet'!F32</f>
        <v>0</v>
      </c>
      <c r="X19" s="1" t="s">
        <v>201</v>
      </c>
    </row>
    <row r="20" spans="3:24" x14ac:dyDescent="0.2">
      <c r="C20" s="3" t="str">
        <f t="shared" si="1"/>
        <v>MM/DD/YYYY</v>
      </c>
      <c r="E20" s="7" t="str">
        <f t="shared" si="0"/>
        <v>Q-0MM/DD/YYYY</v>
      </c>
      <c r="F20" s="7" t="s">
        <v>201</v>
      </c>
      <c r="G20" s="15">
        <v>117000</v>
      </c>
      <c r="H20" s="15">
        <f>'Balance Sheet'!$D$3</f>
        <v>0</v>
      </c>
      <c r="I20" s="15"/>
      <c r="J20" s="16"/>
      <c r="K20" s="15"/>
      <c r="L20" s="16"/>
      <c r="M20" s="17"/>
      <c r="N20" s="17"/>
      <c r="O20" s="17"/>
      <c r="P20" s="17"/>
      <c r="Q20" s="17"/>
      <c r="R20" s="17"/>
      <c r="S20" s="35" t="s">
        <v>286</v>
      </c>
      <c r="T20" s="40">
        <f>'Balance Sheet'!F33</f>
        <v>0</v>
      </c>
      <c r="X20" s="1" t="s">
        <v>201</v>
      </c>
    </row>
    <row r="21" spans="3:24" x14ac:dyDescent="0.2">
      <c r="C21" s="3" t="str">
        <f t="shared" si="1"/>
        <v>MM/DD/YYYY</v>
      </c>
      <c r="E21" s="7" t="str">
        <f t="shared" si="0"/>
        <v>Q-0MM/DD/YYYY</v>
      </c>
      <c r="F21" s="7" t="s">
        <v>201</v>
      </c>
      <c r="G21" s="15">
        <v>118000</v>
      </c>
      <c r="H21" s="15">
        <f>'Balance Sheet'!$D$3</f>
        <v>0</v>
      </c>
      <c r="I21" s="15"/>
      <c r="J21" s="16"/>
      <c r="K21" s="15"/>
      <c r="L21" s="16"/>
      <c r="M21" s="17"/>
      <c r="N21" s="17"/>
      <c r="O21" s="17"/>
      <c r="P21" s="17"/>
      <c r="Q21" s="17"/>
      <c r="R21" s="17"/>
      <c r="S21" s="35" t="s">
        <v>267</v>
      </c>
      <c r="T21" s="40">
        <f>'Balance Sheet'!F34</f>
        <v>0</v>
      </c>
      <c r="X21" s="1" t="s">
        <v>201</v>
      </c>
    </row>
    <row r="22" spans="3:24" x14ac:dyDescent="0.2">
      <c r="C22" s="3" t="str">
        <f t="shared" si="1"/>
        <v>MM/DD/YYYY</v>
      </c>
      <c r="E22" s="7" t="str">
        <f t="shared" si="0"/>
        <v>Q-0MM/DD/YYYY</v>
      </c>
      <c r="F22" s="7" t="s">
        <v>201</v>
      </c>
      <c r="G22" s="15">
        <v>121522</v>
      </c>
      <c r="H22" s="15">
        <f>'Balance Sheet'!$D$3</f>
        <v>0</v>
      </c>
      <c r="I22" s="15"/>
      <c r="J22" s="16"/>
      <c r="K22" s="15"/>
      <c r="L22" s="16"/>
      <c r="M22" s="17"/>
      <c r="N22" s="17"/>
      <c r="O22" s="17"/>
      <c r="P22" s="17"/>
      <c r="Q22" s="17"/>
      <c r="R22" s="17"/>
      <c r="S22" s="35" t="s">
        <v>229</v>
      </c>
      <c r="T22" s="40">
        <f>'Balance Sheet'!F35</f>
        <v>0</v>
      </c>
      <c r="X22" s="1" t="s">
        <v>201</v>
      </c>
    </row>
    <row r="23" spans="3:24" x14ac:dyDescent="0.2">
      <c r="C23" s="3" t="str">
        <f t="shared" si="1"/>
        <v>MM/DD/YYYY</v>
      </c>
      <c r="E23" s="7" t="str">
        <f t="shared" si="0"/>
        <v>Q-0MM/DD/YYYY</v>
      </c>
      <c r="F23" s="7" t="s">
        <v>201</v>
      </c>
      <c r="G23" s="15">
        <v>121523</v>
      </c>
      <c r="H23" s="15">
        <f>'Balance Sheet'!$D$3</f>
        <v>0</v>
      </c>
      <c r="I23" s="15"/>
      <c r="J23" s="16"/>
      <c r="K23" s="15"/>
      <c r="L23" s="16"/>
      <c r="M23" s="17"/>
      <c r="N23" s="17"/>
      <c r="O23" s="17"/>
      <c r="P23" s="17"/>
      <c r="Q23" s="17"/>
      <c r="R23" s="17"/>
      <c r="S23" s="35" t="s">
        <v>230</v>
      </c>
      <c r="T23" s="40">
        <f>'Balance Sheet'!F36</f>
        <v>0</v>
      </c>
      <c r="X23" s="1" t="s">
        <v>201</v>
      </c>
    </row>
    <row r="24" spans="3:24" x14ac:dyDescent="0.2">
      <c r="C24" s="3" t="str">
        <f t="shared" si="1"/>
        <v>MM/DD/YYYY</v>
      </c>
      <c r="E24" s="7" t="str">
        <f t="shared" si="0"/>
        <v>Q-0MM/DD/YYYY</v>
      </c>
      <c r="F24" s="7" t="s">
        <v>201</v>
      </c>
      <c r="G24" s="15">
        <v>121524</v>
      </c>
      <c r="H24" s="15">
        <f>'Balance Sheet'!$D$3</f>
        <v>0</v>
      </c>
      <c r="I24" s="15"/>
      <c r="J24" s="16"/>
      <c r="K24" s="15"/>
      <c r="L24" s="16"/>
      <c r="M24" s="17"/>
      <c r="N24" s="17"/>
      <c r="O24" s="17"/>
      <c r="P24" s="17"/>
      <c r="Q24" s="17"/>
      <c r="R24" s="17"/>
      <c r="S24" s="35" t="s">
        <v>287</v>
      </c>
      <c r="T24" s="40">
        <f>'Balance Sheet'!F37</f>
        <v>0</v>
      </c>
      <c r="X24" s="1" t="s">
        <v>201</v>
      </c>
    </row>
    <row r="25" spans="3:24" x14ac:dyDescent="0.2">
      <c r="C25" s="3" t="str">
        <f t="shared" si="1"/>
        <v>MM/DD/YYYY</v>
      </c>
      <c r="E25" s="7" t="str">
        <f t="shared" si="0"/>
        <v>Q-0MM/DD/YYYY</v>
      </c>
      <c r="F25" s="7" t="s">
        <v>201</v>
      </c>
      <c r="G25" s="15">
        <v>121525</v>
      </c>
      <c r="H25" s="15">
        <f>'Balance Sheet'!$D$3</f>
        <v>0</v>
      </c>
      <c r="I25" s="15"/>
      <c r="J25" s="16"/>
      <c r="K25" s="15"/>
      <c r="L25" s="16"/>
      <c r="M25" s="17"/>
      <c r="N25" s="17"/>
      <c r="O25" s="17"/>
      <c r="P25" s="17"/>
      <c r="Q25" s="17"/>
      <c r="R25" s="17"/>
      <c r="S25" s="35" t="s">
        <v>231</v>
      </c>
      <c r="T25" s="40">
        <f>'Balance Sheet'!F38</f>
        <v>0</v>
      </c>
      <c r="X25" s="1" t="s">
        <v>201</v>
      </c>
    </row>
    <row r="26" spans="3:24" x14ac:dyDescent="0.2">
      <c r="C26" s="3" t="str">
        <f t="shared" si="1"/>
        <v>MM/DD/YYYY</v>
      </c>
      <c r="E26" s="7" t="str">
        <f t="shared" si="0"/>
        <v>Q-0MM/DD/YYYY</v>
      </c>
      <c r="F26" s="7" t="s">
        <v>201</v>
      </c>
      <c r="G26" s="15">
        <v>121526</v>
      </c>
      <c r="H26" s="15">
        <f>'Balance Sheet'!$D$3</f>
        <v>0</v>
      </c>
      <c r="I26" s="15"/>
      <c r="J26" s="16"/>
      <c r="K26" s="15"/>
      <c r="L26" s="16"/>
      <c r="M26" s="17"/>
      <c r="N26" s="17"/>
      <c r="O26" s="17"/>
      <c r="P26" s="17"/>
      <c r="Q26" s="17"/>
      <c r="R26" s="17"/>
      <c r="S26" s="35" t="s">
        <v>288</v>
      </c>
      <c r="T26" s="40">
        <f>'Balance Sheet'!F39</f>
        <v>0</v>
      </c>
      <c r="X26" s="1" t="s">
        <v>201</v>
      </c>
    </row>
    <row r="27" spans="3:24" x14ac:dyDescent="0.2">
      <c r="C27" s="3" t="str">
        <f t="shared" si="1"/>
        <v>MM/DD/YYYY</v>
      </c>
      <c r="E27" s="7" t="str">
        <f t="shared" si="0"/>
        <v>Q-0MM/DD/YYYY</v>
      </c>
      <c r="F27" s="7" t="s">
        <v>201</v>
      </c>
      <c r="G27" s="15">
        <v>125501</v>
      </c>
      <c r="H27" s="15">
        <f>'Balance Sheet'!$D$3</f>
        <v>0</v>
      </c>
      <c r="I27" s="15"/>
      <c r="J27" s="16"/>
      <c r="K27" s="15"/>
      <c r="L27" s="16"/>
      <c r="M27" s="17"/>
      <c r="N27" s="17"/>
      <c r="O27" s="17"/>
      <c r="P27" s="17"/>
      <c r="Q27" s="17"/>
      <c r="R27" s="17"/>
      <c r="S27" s="35" t="s">
        <v>289</v>
      </c>
      <c r="T27" s="40">
        <f>'Balance Sheet'!F40</f>
        <v>0</v>
      </c>
      <c r="X27" s="1" t="s">
        <v>201</v>
      </c>
    </row>
    <row r="28" spans="3:24" x14ac:dyDescent="0.2">
      <c r="C28" s="3" t="str">
        <f t="shared" si="1"/>
        <v>MM/DD/YYYY</v>
      </c>
      <c r="E28" s="7" t="str">
        <f t="shared" si="0"/>
        <v>Q-0MM/DD/YYYY</v>
      </c>
      <c r="F28" s="7" t="s">
        <v>201</v>
      </c>
      <c r="G28" s="15">
        <v>131001</v>
      </c>
      <c r="H28" s="15">
        <f>'Balance Sheet'!$D$3</f>
        <v>0</v>
      </c>
      <c r="I28" s="15"/>
      <c r="J28" s="16"/>
      <c r="K28" s="15"/>
      <c r="L28" s="16"/>
      <c r="M28" s="17"/>
      <c r="N28" s="17"/>
      <c r="O28" s="17"/>
      <c r="P28" s="17"/>
      <c r="Q28" s="17"/>
      <c r="R28" s="17"/>
      <c r="S28" s="35" t="s">
        <v>290</v>
      </c>
      <c r="T28" s="40">
        <f>'Balance Sheet'!F41</f>
        <v>0</v>
      </c>
      <c r="X28" s="1" t="s">
        <v>201</v>
      </c>
    </row>
    <row r="29" spans="3:24" x14ac:dyDescent="0.2">
      <c r="C29" s="3" t="str">
        <f>C28</f>
        <v>MM/DD/YYYY</v>
      </c>
      <c r="E29" s="7" t="str">
        <f t="shared" si="0"/>
        <v>Q-0MM/DD/YYYY</v>
      </c>
      <c r="F29" s="7" t="s">
        <v>201</v>
      </c>
      <c r="G29" s="49">
        <v>202201</v>
      </c>
      <c r="H29" s="49">
        <f>'Balance Sheet'!$D$3</f>
        <v>0</v>
      </c>
      <c r="I29" s="49"/>
      <c r="J29" s="50"/>
      <c r="K29" s="49"/>
      <c r="L29" s="50"/>
      <c r="M29" s="51"/>
      <c r="N29" s="51"/>
      <c r="O29" s="51"/>
      <c r="P29" s="51"/>
      <c r="Q29" s="51"/>
      <c r="R29" s="51"/>
      <c r="S29" s="52" t="s">
        <v>232</v>
      </c>
      <c r="T29" s="53">
        <f>'Balance Sheet'!F43*-1</f>
        <v>0</v>
      </c>
      <c r="X29" s="1" t="s">
        <v>201</v>
      </c>
    </row>
    <row r="30" spans="3:24" x14ac:dyDescent="0.2">
      <c r="C30" s="3" t="str">
        <f t="shared" si="1"/>
        <v>MM/DD/YYYY</v>
      </c>
      <c r="E30" s="7" t="str">
        <f t="shared" si="0"/>
        <v>Q-0MM/DD/YYYY</v>
      </c>
      <c r="F30" s="7" t="s">
        <v>201</v>
      </c>
      <c r="G30" s="49">
        <v>202202</v>
      </c>
      <c r="H30" s="49">
        <f>'Balance Sheet'!$D$3</f>
        <v>0</v>
      </c>
      <c r="I30" s="49"/>
      <c r="J30" s="50"/>
      <c r="K30" s="49"/>
      <c r="L30" s="50"/>
      <c r="M30" s="51"/>
      <c r="N30" s="51"/>
      <c r="O30" s="51"/>
      <c r="P30" s="51"/>
      <c r="Q30" s="51"/>
      <c r="R30" s="51"/>
      <c r="S30" s="52" t="s">
        <v>291</v>
      </c>
      <c r="T30" s="53">
        <f>'Balance Sheet'!F44*-1</f>
        <v>0</v>
      </c>
      <c r="X30" s="1" t="s">
        <v>201</v>
      </c>
    </row>
    <row r="31" spans="3:24" x14ac:dyDescent="0.2">
      <c r="C31" s="3" t="str">
        <f t="shared" si="1"/>
        <v>MM/DD/YYYY</v>
      </c>
      <c r="E31" s="7" t="str">
        <f t="shared" si="0"/>
        <v>Q-0MM/DD/YYYY</v>
      </c>
      <c r="F31" s="7" t="s">
        <v>201</v>
      </c>
      <c r="G31" s="49">
        <v>202203</v>
      </c>
      <c r="H31" s="49">
        <f>'Balance Sheet'!$D$3</f>
        <v>0</v>
      </c>
      <c r="I31" s="49"/>
      <c r="J31" s="50"/>
      <c r="K31" s="49"/>
      <c r="L31" s="50"/>
      <c r="M31" s="51"/>
      <c r="N31" s="51"/>
      <c r="O31" s="51"/>
      <c r="P31" s="51"/>
      <c r="Q31" s="51"/>
      <c r="R31" s="51"/>
      <c r="S31" s="52" t="s">
        <v>292</v>
      </c>
      <c r="T31" s="53">
        <f>'Balance Sheet'!F45*-1</f>
        <v>0</v>
      </c>
      <c r="X31" s="1" t="s">
        <v>201</v>
      </c>
    </row>
    <row r="32" spans="3:24" x14ac:dyDescent="0.2">
      <c r="C32" s="3" t="str">
        <f t="shared" si="1"/>
        <v>MM/DD/YYYY</v>
      </c>
      <c r="E32" s="7" t="str">
        <f t="shared" si="0"/>
        <v>Q-0MM/DD/YYYY</v>
      </c>
      <c r="F32" s="7" t="s">
        <v>201</v>
      </c>
      <c r="G32" s="49">
        <v>202204</v>
      </c>
      <c r="H32" s="49">
        <f>'Balance Sheet'!$D$3</f>
        <v>0</v>
      </c>
      <c r="I32" s="49"/>
      <c r="J32" s="50"/>
      <c r="K32" s="49"/>
      <c r="L32" s="50"/>
      <c r="M32" s="51"/>
      <c r="N32" s="51"/>
      <c r="O32" s="51"/>
      <c r="P32" s="51"/>
      <c r="Q32" s="51"/>
      <c r="R32" s="51"/>
      <c r="S32" s="52" t="s">
        <v>293</v>
      </c>
      <c r="T32" s="53">
        <f>'Balance Sheet'!F46*-1</f>
        <v>0</v>
      </c>
      <c r="X32" s="1" t="s">
        <v>201</v>
      </c>
    </row>
    <row r="33" spans="3:24" x14ac:dyDescent="0.2">
      <c r="C33" s="3" t="str">
        <f t="shared" si="1"/>
        <v>MM/DD/YYYY</v>
      </c>
      <c r="E33" s="7" t="str">
        <f t="shared" si="0"/>
        <v>Q-0MM/DD/YYYY</v>
      </c>
      <c r="F33" s="7" t="s">
        <v>201</v>
      </c>
      <c r="G33" s="49">
        <v>202205</v>
      </c>
      <c r="H33" s="49">
        <f>'Balance Sheet'!$D$3</f>
        <v>0</v>
      </c>
      <c r="I33" s="49"/>
      <c r="J33" s="50"/>
      <c r="K33" s="49"/>
      <c r="L33" s="50"/>
      <c r="M33" s="51"/>
      <c r="N33" s="51"/>
      <c r="O33" s="51"/>
      <c r="P33" s="51"/>
      <c r="Q33" s="51"/>
      <c r="R33" s="51"/>
      <c r="S33" s="52" t="s">
        <v>294</v>
      </c>
      <c r="T33" s="53">
        <f>'Balance Sheet'!F47*-1</f>
        <v>0</v>
      </c>
      <c r="X33" s="1" t="s">
        <v>201</v>
      </c>
    </row>
    <row r="34" spans="3:24" x14ac:dyDescent="0.2">
      <c r="C34" s="3" t="str">
        <f t="shared" si="1"/>
        <v>MM/DD/YYYY</v>
      </c>
      <c r="E34" s="7" t="str">
        <f t="shared" si="0"/>
        <v>Q-0MM/DD/YYYY</v>
      </c>
      <c r="F34" s="7" t="s">
        <v>201</v>
      </c>
      <c r="G34" s="49">
        <v>202206</v>
      </c>
      <c r="H34" s="49">
        <f>'Balance Sheet'!$D$3</f>
        <v>0</v>
      </c>
      <c r="I34" s="49"/>
      <c r="J34" s="50"/>
      <c r="K34" s="49"/>
      <c r="L34" s="50"/>
      <c r="M34" s="51"/>
      <c r="N34" s="51"/>
      <c r="O34" s="51"/>
      <c r="P34" s="51"/>
      <c r="Q34" s="51"/>
      <c r="R34" s="51"/>
      <c r="S34" s="52" t="s">
        <v>295</v>
      </c>
      <c r="T34" s="53">
        <f>'Balance Sheet'!F48*-1</f>
        <v>0</v>
      </c>
      <c r="X34" s="1" t="s">
        <v>201</v>
      </c>
    </row>
    <row r="35" spans="3:24" x14ac:dyDescent="0.2">
      <c r="C35" s="3" t="str">
        <f t="shared" si="1"/>
        <v>MM/DD/YYYY</v>
      </c>
      <c r="E35" s="7" t="str">
        <f t="shared" si="0"/>
        <v>Q-0MM/DD/YYYY</v>
      </c>
      <c r="F35" s="7" t="s">
        <v>201</v>
      </c>
      <c r="G35" s="49">
        <v>202207</v>
      </c>
      <c r="H35" s="49">
        <f>'Balance Sheet'!$D$3</f>
        <v>0</v>
      </c>
      <c r="I35" s="49"/>
      <c r="J35" s="50"/>
      <c r="K35" s="49"/>
      <c r="L35" s="50"/>
      <c r="M35" s="51"/>
      <c r="N35" s="51"/>
      <c r="O35" s="51"/>
      <c r="P35" s="51"/>
      <c r="Q35" s="51"/>
      <c r="R35" s="51"/>
      <c r="S35" s="52" t="s">
        <v>296</v>
      </c>
      <c r="T35" s="53">
        <f>'Balance Sheet'!F49*-1</f>
        <v>0</v>
      </c>
      <c r="X35" s="1" t="s">
        <v>201</v>
      </c>
    </row>
    <row r="36" spans="3:24" x14ac:dyDescent="0.2">
      <c r="C36" s="3" t="str">
        <f t="shared" si="1"/>
        <v>MM/DD/YYYY</v>
      </c>
      <c r="E36" s="7" t="str">
        <f t="shared" si="0"/>
        <v>Q-0MM/DD/YYYY</v>
      </c>
      <c r="F36" s="7" t="s">
        <v>201</v>
      </c>
      <c r="G36" s="49">
        <v>202208</v>
      </c>
      <c r="H36" s="49">
        <f>'Balance Sheet'!$D$3</f>
        <v>0</v>
      </c>
      <c r="I36" s="49"/>
      <c r="J36" s="50"/>
      <c r="K36" s="49"/>
      <c r="L36" s="50"/>
      <c r="M36" s="51"/>
      <c r="N36" s="51"/>
      <c r="O36" s="51"/>
      <c r="P36" s="51"/>
      <c r="Q36" s="51"/>
      <c r="R36" s="51"/>
      <c r="S36" s="52" t="s">
        <v>297</v>
      </c>
      <c r="T36" s="53">
        <f>'Balance Sheet'!F50*-1</f>
        <v>0</v>
      </c>
      <c r="X36" s="1" t="s">
        <v>201</v>
      </c>
    </row>
    <row r="37" spans="3:24" x14ac:dyDescent="0.2">
      <c r="C37" s="3" t="str">
        <f t="shared" si="1"/>
        <v>MM/DD/YYYY</v>
      </c>
      <c r="E37" s="7" t="str">
        <f t="shared" si="0"/>
        <v>Q-0MM/DD/YYYY</v>
      </c>
      <c r="F37" s="7" t="s">
        <v>201</v>
      </c>
      <c r="G37" s="49">
        <v>202214</v>
      </c>
      <c r="H37" s="49">
        <f>'Balance Sheet'!$D$3</f>
        <v>0</v>
      </c>
      <c r="I37" s="49"/>
      <c r="J37" s="50"/>
      <c r="K37" s="49"/>
      <c r="L37" s="50"/>
      <c r="M37" s="51"/>
      <c r="N37" s="51"/>
      <c r="O37" s="51"/>
      <c r="P37" s="51"/>
      <c r="Q37" s="51"/>
      <c r="R37" s="51"/>
      <c r="S37" s="52" t="s">
        <v>298</v>
      </c>
      <c r="T37" s="53">
        <f>'Balance Sheet'!F51*-1</f>
        <v>0</v>
      </c>
      <c r="X37" s="1" t="s">
        <v>201</v>
      </c>
    </row>
    <row r="38" spans="3:24" x14ac:dyDescent="0.2">
      <c r="C38" s="3" t="str">
        <f t="shared" si="1"/>
        <v>MM/DD/YYYY</v>
      </c>
      <c r="E38" s="7" t="str">
        <f t="shared" si="0"/>
        <v>Q-0MM/DD/YYYY</v>
      </c>
      <c r="F38" s="7" t="s">
        <v>201</v>
      </c>
      <c r="G38" s="49">
        <v>202215</v>
      </c>
      <c r="H38" s="49">
        <f>'Balance Sheet'!$D$3</f>
        <v>0</v>
      </c>
      <c r="I38" s="49"/>
      <c r="J38" s="50"/>
      <c r="K38" s="49"/>
      <c r="L38" s="50"/>
      <c r="M38" s="51"/>
      <c r="N38" s="51"/>
      <c r="O38" s="51"/>
      <c r="P38" s="51"/>
      <c r="Q38" s="51"/>
      <c r="R38" s="51"/>
      <c r="S38" s="52" t="s">
        <v>299</v>
      </c>
      <c r="T38" s="53">
        <f>'Balance Sheet'!F52*-1</f>
        <v>0</v>
      </c>
      <c r="X38" s="1" t="s">
        <v>201</v>
      </c>
    </row>
    <row r="39" spans="3:24" x14ac:dyDescent="0.2">
      <c r="C39" s="3" t="str">
        <f t="shared" si="1"/>
        <v>MM/DD/YYYY</v>
      </c>
      <c r="E39" s="7" t="str">
        <f t="shared" si="0"/>
        <v>Q-0MM/DD/YYYY</v>
      </c>
      <c r="F39" s="7" t="s">
        <v>201</v>
      </c>
      <c r="G39" s="49">
        <v>202225</v>
      </c>
      <c r="H39" s="49">
        <f>'Balance Sheet'!$D$3</f>
        <v>0</v>
      </c>
      <c r="I39" s="49"/>
      <c r="J39" s="50"/>
      <c r="K39" s="49"/>
      <c r="L39" s="50"/>
      <c r="M39" s="51"/>
      <c r="N39" s="51"/>
      <c r="O39" s="51"/>
      <c r="P39" s="51"/>
      <c r="Q39" s="51"/>
      <c r="R39" s="51"/>
      <c r="S39" s="52" t="s">
        <v>268</v>
      </c>
      <c r="T39" s="53">
        <f>'Balance Sheet'!F53*-1</f>
        <v>0</v>
      </c>
      <c r="X39" s="1" t="s">
        <v>201</v>
      </c>
    </row>
    <row r="40" spans="3:24" x14ac:dyDescent="0.2">
      <c r="C40" s="3" t="str">
        <f t="shared" si="1"/>
        <v>MM/DD/YYYY</v>
      </c>
      <c r="E40" s="7" t="str">
        <f t="shared" si="0"/>
        <v>Q-0MM/DD/YYYY</v>
      </c>
      <c r="F40" s="7" t="s">
        <v>201</v>
      </c>
      <c r="G40" s="49">
        <v>202500</v>
      </c>
      <c r="H40" s="49">
        <f>'Balance Sheet'!$D$3</f>
        <v>0</v>
      </c>
      <c r="I40" s="49"/>
      <c r="J40" s="50"/>
      <c r="K40" s="49"/>
      <c r="L40" s="50"/>
      <c r="M40" s="51"/>
      <c r="N40" s="51"/>
      <c r="O40" s="51"/>
      <c r="P40" s="51"/>
      <c r="Q40" s="51"/>
      <c r="R40" s="51"/>
      <c r="S40" s="52" t="s">
        <v>300</v>
      </c>
      <c r="T40" s="53">
        <f>'Balance Sheet'!F54*-1</f>
        <v>0</v>
      </c>
      <c r="X40" s="1" t="s">
        <v>201</v>
      </c>
    </row>
    <row r="41" spans="3:24" x14ac:dyDescent="0.2">
      <c r="C41" s="3" t="str">
        <f t="shared" si="1"/>
        <v>MM/DD/YYYY</v>
      </c>
      <c r="E41" s="7" t="str">
        <f t="shared" si="0"/>
        <v>Q-0MM/DD/YYYY</v>
      </c>
      <c r="F41" s="7" t="s">
        <v>201</v>
      </c>
      <c r="G41" s="49">
        <v>212001</v>
      </c>
      <c r="H41" s="49">
        <f>'Balance Sheet'!$D$3</f>
        <v>0</v>
      </c>
      <c r="I41" s="49"/>
      <c r="J41" s="50"/>
      <c r="K41" s="49"/>
      <c r="L41" s="50"/>
      <c r="M41" s="51"/>
      <c r="N41" s="51"/>
      <c r="O41" s="51"/>
      <c r="P41" s="51"/>
      <c r="Q41" s="51"/>
      <c r="R41" s="51"/>
      <c r="S41" s="52" t="s">
        <v>301</v>
      </c>
      <c r="T41" s="53">
        <f>'Balance Sheet'!F55*-1</f>
        <v>0</v>
      </c>
      <c r="X41" s="1" t="s">
        <v>201</v>
      </c>
    </row>
    <row r="42" spans="3:24" x14ac:dyDescent="0.2">
      <c r="C42" s="3" t="str">
        <f t="shared" si="1"/>
        <v>MM/DD/YYYY</v>
      </c>
      <c r="E42" s="7" t="str">
        <f t="shared" si="0"/>
        <v>Q-0MM/DD/YYYY</v>
      </c>
      <c r="F42" s="7" t="s">
        <v>201</v>
      </c>
      <c r="G42" s="49">
        <v>212010</v>
      </c>
      <c r="H42" s="49">
        <f>'Balance Sheet'!$D$3</f>
        <v>0</v>
      </c>
      <c r="I42" s="49"/>
      <c r="J42" s="50"/>
      <c r="K42" s="49"/>
      <c r="L42" s="50"/>
      <c r="M42" s="51"/>
      <c r="N42" s="51"/>
      <c r="O42" s="51"/>
      <c r="P42" s="51"/>
      <c r="Q42" s="51"/>
      <c r="R42" s="51"/>
      <c r="S42" s="52" t="s">
        <v>302</v>
      </c>
      <c r="T42" s="53">
        <f>'Balance Sheet'!F56*-1</f>
        <v>0</v>
      </c>
      <c r="X42" s="1" t="s">
        <v>201</v>
      </c>
    </row>
    <row r="43" spans="3:24" x14ac:dyDescent="0.2">
      <c r="C43" s="3" t="str">
        <f t="shared" si="1"/>
        <v>MM/DD/YYYY</v>
      </c>
      <c r="E43" s="7" t="str">
        <f t="shared" si="0"/>
        <v>Q-0MM/DD/YYYY</v>
      </c>
      <c r="F43" s="7" t="s">
        <v>201</v>
      </c>
      <c r="G43" s="49">
        <v>221010</v>
      </c>
      <c r="H43" s="49">
        <f>'Balance Sheet'!$D$3</f>
        <v>0</v>
      </c>
      <c r="I43" s="49"/>
      <c r="J43" s="50"/>
      <c r="K43" s="49"/>
      <c r="L43" s="50"/>
      <c r="M43" s="51"/>
      <c r="N43" s="51"/>
      <c r="O43" s="51"/>
      <c r="P43" s="51"/>
      <c r="Q43" s="51"/>
      <c r="R43" s="51"/>
      <c r="S43" s="52" t="s">
        <v>303</v>
      </c>
      <c r="T43" s="53">
        <f>'Balance Sheet'!F57*-1</f>
        <v>0</v>
      </c>
      <c r="X43" s="1" t="s">
        <v>201</v>
      </c>
    </row>
    <row r="44" spans="3:24" x14ac:dyDescent="0.2">
      <c r="C44" s="3" t="str">
        <f t="shared" si="1"/>
        <v>MM/DD/YYYY</v>
      </c>
      <c r="E44" s="7" t="str">
        <f t="shared" si="0"/>
        <v>Q-0MM/DD/YYYY</v>
      </c>
      <c r="F44" s="7" t="s">
        <v>201</v>
      </c>
      <c r="G44" s="49">
        <v>222744</v>
      </c>
      <c r="H44" s="49">
        <f>'Balance Sheet'!$D$3</f>
        <v>0</v>
      </c>
      <c r="I44" s="49"/>
      <c r="J44" s="50"/>
      <c r="K44" s="49"/>
      <c r="L44" s="50"/>
      <c r="M44" s="51"/>
      <c r="N44" s="51"/>
      <c r="O44" s="51"/>
      <c r="P44" s="51"/>
      <c r="Q44" s="51"/>
      <c r="R44" s="51"/>
      <c r="S44" s="52" t="s">
        <v>304</v>
      </c>
      <c r="T44" s="53">
        <f>'Balance Sheet'!F58*-1</f>
        <v>0</v>
      </c>
      <c r="X44" s="1" t="s">
        <v>201</v>
      </c>
    </row>
    <row r="45" spans="3:24" x14ac:dyDescent="0.2">
      <c r="C45" s="3" t="str">
        <f t="shared" si="1"/>
        <v>MM/DD/YYYY</v>
      </c>
      <c r="E45" s="7" t="str">
        <f t="shared" si="0"/>
        <v>Q-0MM/DD/YYYY</v>
      </c>
      <c r="F45" s="7" t="s">
        <v>201</v>
      </c>
      <c r="G45" s="49">
        <v>231450</v>
      </c>
      <c r="H45" s="49">
        <f>'Balance Sheet'!$D$3</f>
        <v>0</v>
      </c>
      <c r="I45" s="49"/>
      <c r="J45" s="50"/>
      <c r="K45" s="49"/>
      <c r="L45" s="50"/>
      <c r="M45" s="51"/>
      <c r="N45" s="51"/>
      <c r="O45" s="51"/>
      <c r="P45" s="51"/>
      <c r="Q45" s="51"/>
      <c r="R45" s="51"/>
      <c r="S45" s="52" t="s">
        <v>305</v>
      </c>
      <c r="T45" s="53">
        <f>'Balance Sheet'!F59*-1</f>
        <v>0</v>
      </c>
      <c r="X45" s="1" t="s">
        <v>201</v>
      </c>
    </row>
    <row r="46" spans="3:24" x14ac:dyDescent="0.2">
      <c r="C46" s="3" t="str">
        <f t="shared" si="1"/>
        <v>MM/DD/YYYY</v>
      </c>
      <c r="E46" s="7" t="str">
        <f t="shared" ref="E46:E52" si="2">"Q-"&amp;H46&amp;TEXT(C46,"mmyy")</f>
        <v>Q-0MM/DD/YYYY</v>
      </c>
      <c r="F46" s="7" t="s">
        <v>201</v>
      </c>
      <c r="G46" s="49">
        <v>241450</v>
      </c>
      <c r="H46" s="49">
        <f>'Balance Sheet'!$D$3</f>
        <v>0</v>
      </c>
      <c r="I46" s="49"/>
      <c r="J46" s="50"/>
      <c r="K46" s="49"/>
      <c r="L46" s="50"/>
      <c r="M46" s="51"/>
      <c r="N46" s="51"/>
      <c r="O46" s="51"/>
      <c r="P46" s="51"/>
      <c r="Q46" s="51"/>
      <c r="R46" s="51"/>
      <c r="S46" s="52" t="s">
        <v>306</v>
      </c>
      <c r="T46" s="53">
        <f>'Balance Sheet'!F60*-1</f>
        <v>0</v>
      </c>
      <c r="X46" s="1" t="s">
        <v>201</v>
      </c>
    </row>
    <row r="47" spans="3:24" x14ac:dyDescent="0.2">
      <c r="C47" s="3" t="str">
        <f t="shared" si="1"/>
        <v>MM/DD/YYYY</v>
      </c>
      <c r="E47" s="7" t="str">
        <f t="shared" si="2"/>
        <v>Q-0MM/DD/YYYY</v>
      </c>
      <c r="F47" s="7" t="s">
        <v>201</v>
      </c>
      <c r="G47" s="49">
        <v>260100</v>
      </c>
      <c r="H47" s="49">
        <f>'Balance Sheet'!$D$3</f>
        <v>0</v>
      </c>
      <c r="I47" s="49"/>
      <c r="J47" s="50"/>
      <c r="K47" s="49"/>
      <c r="L47" s="50"/>
      <c r="M47" s="51"/>
      <c r="N47" s="51"/>
      <c r="O47" s="51"/>
      <c r="P47" s="51"/>
      <c r="Q47" s="51"/>
      <c r="R47" s="51"/>
      <c r="S47" s="52" t="s">
        <v>307</v>
      </c>
      <c r="T47" s="53">
        <f>'Balance Sheet'!F61*-1</f>
        <v>0</v>
      </c>
      <c r="X47" s="1" t="s">
        <v>201</v>
      </c>
    </row>
    <row r="48" spans="3:24" x14ac:dyDescent="0.2">
      <c r="C48" s="3" t="str">
        <f t="shared" si="1"/>
        <v>MM/DD/YYYY</v>
      </c>
      <c r="E48" s="7" t="str">
        <f t="shared" si="2"/>
        <v>Q-0MM/DD/YYYY</v>
      </c>
      <c r="F48" s="7" t="s">
        <v>201</v>
      </c>
      <c r="G48" s="54">
        <v>301115</v>
      </c>
      <c r="H48" s="54">
        <f>'Balance Sheet'!$D$3</f>
        <v>0</v>
      </c>
      <c r="I48" s="54"/>
      <c r="J48" s="55"/>
      <c r="K48" s="54"/>
      <c r="L48" s="55"/>
      <c r="M48" s="56"/>
      <c r="N48" s="56"/>
      <c r="O48" s="56"/>
      <c r="P48" s="56"/>
      <c r="Q48" s="56"/>
      <c r="R48" s="56"/>
      <c r="S48" s="57" t="s">
        <v>233</v>
      </c>
      <c r="T48" s="58">
        <f>'Balance Sheet'!F63*-1</f>
        <v>0</v>
      </c>
      <c r="X48" s="1" t="s">
        <v>201</v>
      </c>
    </row>
    <row r="49" spans="3:24" x14ac:dyDescent="0.2">
      <c r="C49" s="3" t="str">
        <f t="shared" si="1"/>
        <v>MM/DD/YYYY</v>
      </c>
      <c r="E49" s="7" t="str">
        <f t="shared" si="2"/>
        <v>Q-0MM/DD/YYYY</v>
      </c>
      <c r="F49" s="7" t="s">
        <v>201</v>
      </c>
      <c r="G49" s="54">
        <v>301120</v>
      </c>
      <c r="H49" s="54">
        <f>'Balance Sheet'!$D$3</f>
        <v>0</v>
      </c>
      <c r="I49" s="54"/>
      <c r="J49" s="55"/>
      <c r="K49" s="54"/>
      <c r="L49" s="55"/>
      <c r="M49" s="56"/>
      <c r="N49" s="56"/>
      <c r="O49" s="56"/>
      <c r="P49" s="56"/>
      <c r="Q49" s="56"/>
      <c r="R49" s="56"/>
      <c r="S49" s="57" t="s">
        <v>269</v>
      </c>
      <c r="T49" s="58">
        <f>'Balance Sheet'!F64*-1</f>
        <v>0</v>
      </c>
      <c r="X49" s="1" t="s">
        <v>201</v>
      </c>
    </row>
    <row r="50" spans="3:24" x14ac:dyDescent="0.2">
      <c r="C50" s="3" t="str">
        <f t="shared" si="1"/>
        <v>MM/DD/YYYY</v>
      </c>
      <c r="E50" s="7" t="str">
        <f t="shared" si="2"/>
        <v>Q-0MM/DD/YYYY</v>
      </c>
      <c r="F50" s="7" t="s">
        <v>201</v>
      </c>
      <c r="G50" s="54">
        <v>303101</v>
      </c>
      <c r="H50" s="54">
        <f>'Balance Sheet'!$D$3</f>
        <v>0</v>
      </c>
      <c r="I50" s="54"/>
      <c r="J50" s="55"/>
      <c r="K50" s="54"/>
      <c r="L50" s="55"/>
      <c r="M50" s="56"/>
      <c r="N50" s="56"/>
      <c r="O50" s="56"/>
      <c r="P50" s="56"/>
      <c r="Q50" s="56"/>
      <c r="R50" s="56"/>
      <c r="S50" s="57" t="s">
        <v>308</v>
      </c>
      <c r="T50" s="58">
        <f>'Balance Sheet'!F65*-1</f>
        <v>0</v>
      </c>
      <c r="X50" s="1" t="s">
        <v>201</v>
      </c>
    </row>
    <row r="51" spans="3:24" x14ac:dyDescent="0.2">
      <c r="C51" s="3" t="str">
        <f t="shared" si="1"/>
        <v>MM/DD/YYYY</v>
      </c>
      <c r="E51" s="7" t="str">
        <f t="shared" si="2"/>
        <v>Q-0MM/DD/YYYY</v>
      </c>
      <c r="F51" s="7" t="s">
        <v>201</v>
      </c>
      <c r="G51" s="54">
        <v>303102</v>
      </c>
      <c r="H51" s="54">
        <f>'Balance Sheet'!$D$3</f>
        <v>0</v>
      </c>
      <c r="I51" s="54"/>
      <c r="J51" s="55"/>
      <c r="K51" s="54"/>
      <c r="L51" s="55"/>
      <c r="M51" s="56"/>
      <c r="N51" s="56"/>
      <c r="O51" s="56"/>
      <c r="P51" s="56"/>
      <c r="Q51" s="56"/>
      <c r="R51" s="56"/>
      <c r="S51" s="57" t="s">
        <v>234</v>
      </c>
      <c r="T51" s="58">
        <f>'Balance Sheet'!F66*-1</f>
        <v>0</v>
      </c>
      <c r="X51" s="1" t="s">
        <v>201</v>
      </c>
    </row>
    <row r="52" spans="3:24" x14ac:dyDescent="0.2">
      <c r="C52" s="3" t="str">
        <f t="shared" si="1"/>
        <v>MM/DD/YYYY</v>
      </c>
      <c r="E52" s="7" t="str">
        <f t="shared" si="2"/>
        <v>Q-MM/DD/YYYY</v>
      </c>
      <c r="F52" s="7" t="s">
        <v>201</v>
      </c>
      <c r="G52" s="54"/>
      <c r="H52" s="54"/>
      <c r="I52" s="54"/>
      <c r="J52" s="55"/>
      <c r="K52" s="54"/>
      <c r="L52" s="55"/>
      <c r="M52" s="56"/>
      <c r="N52" s="56"/>
      <c r="O52" s="56"/>
      <c r="P52" s="56"/>
      <c r="Q52" s="56"/>
      <c r="R52" s="56"/>
      <c r="S52" s="57" t="s">
        <v>235</v>
      </c>
      <c r="T52" s="58">
        <f>'Balance Sheet'!F67*-1</f>
        <v>0</v>
      </c>
      <c r="X52" s="1" t="s">
        <v>201</v>
      </c>
    </row>
    <row r="53" spans="3:24" x14ac:dyDescent="0.2">
      <c r="S53" s="59" t="s">
        <v>226</v>
      </c>
      <c r="T53" s="60">
        <f>T52-'P&amp;L'!H156</f>
        <v>0</v>
      </c>
    </row>
  </sheetData>
  <phoneticPr fontId="4" type="noConversion"/>
  <conditionalFormatting sqref="J1:J52 L1:L52">
    <cfRule type="expression" dxfId="7" priority="1" stopIfTrue="1">
      <formula>#REF!="Begin-Total"</formula>
    </cfRule>
    <cfRule type="expression" dxfId="6" priority="2" stopIfTrue="1">
      <formula>#REF!="End-Total"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655C3-B918-4A3E-86F6-C87340D7DBF9}">
  <sheetPr>
    <tabColor rgb="FF00B050"/>
  </sheetPr>
  <dimension ref="B1:Q156"/>
  <sheetViews>
    <sheetView topLeftCell="B1" workbookViewId="0">
      <selection activeCell="E10" sqref="E10"/>
    </sheetView>
  </sheetViews>
  <sheetFormatPr defaultColWidth="9.140625" defaultRowHeight="12.75" x14ac:dyDescent="0.2"/>
  <cols>
    <col min="1" max="2" width="5.7109375" style="1" customWidth="1"/>
    <col min="3" max="3" width="8.28515625" style="1" bestFit="1" customWidth="1"/>
    <col min="4" max="4" width="51.5703125" style="1" bestFit="1" customWidth="1"/>
    <col min="5" max="7" width="20" style="6" customWidth="1"/>
    <col min="8" max="8" width="20" style="1" customWidth="1"/>
    <col min="9" max="11" width="14.28515625" style="1" customWidth="1"/>
    <col min="12" max="16384" width="9.140625" style="1"/>
  </cols>
  <sheetData>
    <row r="1" spans="2:15" ht="13.5" thickBot="1" x14ac:dyDescent="0.25"/>
    <row r="2" spans="2:15" ht="18.75" thickBot="1" x14ac:dyDescent="0.25">
      <c r="D2" s="30" t="s">
        <v>211</v>
      </c>
      <c r="E2" s="29"/>
      <c r="F2" s="29"/>
      <c r="G2" s="29"/>
    </row>
    <row r="3" spans="2:15" ht="18.75" customHeight="1" thickBot="1" x14ac:dyDescent="0.25">
      <c r="C3" s="32" t="s">
        <v>212</v>
      </c>
      <c r="D3" s="33">
        <f>'Balance Sheet'!D3</f>
        <v>0</v>
      </c>
      <c r="E3" s="32" t="s">
        <v>213</v>
      </c>
      <c r="F3" s="116" t="s">
        <v>417</v>
      </c>
      <c r="G3" s="117"/>
      <c r="H3" s="118"/>
      <c r="K3" s="2"/>
    </row>
    <row r="4" spans="2:15" ht="18.75" thickBot="1" x14ac:dyDescent="0.25">
      <c r="D4" s="28"/>
      <c r="E4" s="28"/>
      <c r="F4" s="119"/>
      <c r="G4" s="120"/>
      <c r="H4" s="121"/>
      <c r="I4" s="11"/>
      <c r="J4" s="11"/>
      <c r="K4" s="11"/>
      <c r="L4" s="11"/>
      <c r="M4" s="11"/>
      <c r="N4" s="11"/>
      <c r="O4" s="11"/>
    </row>
    <row r="5" spans="2:15" ht="18.75" thickBot="1" x14ac:dyDescent="0.25">
      <c r="D5" s="30" t="s">
        <v>224</v>
      </c>
      <c r="E5" s="28"/>
      <c r="F5" s="122"/>
      <c r="G5" s="123"/>
      <c r="H5" s="124"/>
      <c r="I5" s="2"/>
      <c r="J5" s="2"/>
      <c r="K5" s="2"/>
      <c r="L5" s="2"/>
      <c r="M5" s="2"/>
      <c r="N5" s="2"/>
      <c r="O5" s="2"/>
    </row>
    <row r="6" spans="2:15" ht="18.75" thickBot="1" x14ac:dyDescent="0.25">
      <c r="C6" s="32" t="s">
        <v>212</v>
      </c>
      <c r="D6" s="34" t="str">
        <f>'Balance Sheet'!D6</f>
        <v>MM/DD/YYYY</v>
      </c>
      <c r="E6" s="32" t="s">
        <v>213</v>
      </c>
      <c r="F6" s="28"/>
      <c r="G6" s="28"/>
      <c r="I6" s="2"/>
      <c r="J6" s="2"/>
      <c r="K6" s="2"/>
      <c r="L6" s="2"/>
      <c r="M6" s="2"/>
      <c r="N6" s="2"/>
      <c r="O6" s="2"/>
    </row>
    <row r="7" spans="2:15" ht="18" x14ac:dyDescent="0.2">
      <c r="B7" s="31"/>
      <c r="C7" s="28"/>
      <c r="D7" s="28"/>
      <c r="E7" s="28"/>
      <c r="F7" s="28"/>
      <c r="G7" s="28"/>
      <c r="I7" s="2"/>
      <c r="J7" s="2"/>
      <c r="K7" s="2"/>
      <c r="L7" s="2"/>
      <c r="M7" s="2"/>
      <c r="N7" s="2"/>
      <c r="O7" s="2"/>
    </row>
    <row r="8" spans="2:15" ht="18" x14ac:dyDescent="0.2">
      <c r="B8" s="31"/>
      <c r="C8" s="28"/>
      <c r="D8" s="28"/>
      <c r="E8" s="62" t="s">
        <v>275</v>
      </c>
      <c r="F8" s="62" t="s">
        <v>274</v>
      </c>
      <c r="G8" s="28"/>
      <c r="I8" s="2"/>
      <c r="J8" s="2"/>
      <c r="K8" s="2"/>
      <c r="L8" s="2"/>
      <c r="M8" s="2"/>
      <c r="N8" s="2"/>
      <c r="O8" s="2"/>
    </row>
    <row r="9" spans="2:15" s="11" customFormat="1" ht="31.9" customHeight="1" x14ac:dyDescent="0.2">
      <c r="C9" s="68" t="s">
        <v>214</v>
      </c>
      <c r="D9" s="68" t="s">
        <v>215</v>
      </c>
      <c r="E9" s="84" t="s">
        <v>420</v>
      </c>
      <c r="F9" s="84" t="s">
        <v>421</v>
      </c>
      <c r="G9" s="98" t="s">
        <v>273</v>
      </c>
      <c r="H9" s="98" t="s">
        <v>225</v>
      </c>
      <c r="I9" s="2"/>
      <c r="J9" s="2"/>
      <c r="K9" s="2"/>
    </row>
    <row r="10" spans="2:15" s="2" customFormat="1" ht="15" customHeight="1" x14ac:dyDescent="0.2">
      <c r="C10" s="12">
        <v>411001</v>
      </c>
      <c r="D10" s="13" t="s">
        <v>311</v>
      </c>
      <c r="E10" s="78"/>
      <c r="F10" s="70"/>
      <c r="G10" s="63" t="str">
        <f t="shared" ref="G10:G56" si="0">IFERROR(IF(F10&gt;E10,(F10-E10)/E10,(F10-E10)/E10),"")</f>
        <v/>
      </c>
      <c r="H10" s="70"/>
    </row>
    <row r="11" spans="2:15" s="2" customFormat="1" ht="15" customHeight="1" x14ac:dyDescent="0.2">
      <c r="C11" s="12">
        <v>424010</v>
      </c>
      <c r="D11" s="13" t="s">
        <v>312</v>
      </c>
      <c r="E11" s="78"/>
      <c r="F11" s="70"/>
      <c r="G11" s="63" t="str">
        <f t="shared" si="0"/>
        <v/>
      </c>
      <c r="H11" s="70"/>
    </row>
    <row r="12" spans="2:15" s="2" customFormat="1" ht="15" customHeight="1" x14ac:dyDescent="0.2">
      <c r="C12" s="12">
        <v>424011</v>
      </c>
      <c r="D12" s="13" t="s">
        <v>313</v>
      </c>
      <c r="E12" s="78"/>
      <c r="F12" s="70"/>
      <c r="G12" s="63" t="str">
        <f t="shared" si="0"/>
        <v/>
      </c>
      <c r="H12" s="70"/>
    </row>
    <row r="13" spans="2:15" s="2" customFormat="1" ht="15" customHeight="1" x14ac:dyDescent="0.2">
      <c r="C13" s="12">
        <v>424012</v>
      </c>
      <c r="D13" s="13" t="s">
        <v>314</v>
      </c>
      <c r="E13" s="78"/>
      <c r="F13" s="70"/>
      <c r="G13" s="63" t="str">
        <f t="shared" si="0"/>
        <v/>
      </c>
      <c r="H13" s="70"/>
    </row>
    <row r="14" spans="2:15" s="2" customFormat="1" ht="15" customHeight="1" x14ac:dyDescent="0.2">
      <c r="C14" s="12">
        <v>434010</v>
      </c>
      <c r="D14" s="13" t="s">
        <v>409</v>
      </c>
      <c r="E14" s="78"/>
      <c r="F14" s="70"/>
      <c r="G14" s="63" t="str">
        <f t="shared" si="0"/>
        <v/>
      </c>
      <c r="H14" s="70"/>
      <c r="J14" s="89"/>
    </row>
    <row r="15" spans="2:15" s="2" customFormat="1" ht="15" customHeight="1" x14ac:dyDescent="0.2">
      <c r="C15" s="12">
        <v>434011</v>
      </c>
      <c r="D15" s="13" t="s">
        <v>410</v>
      </c>
      <c r="E15" s="78"/>
      <c r="F15" s="70"/>
      <c r="G15" s="63" t="str">
        <f t="shared" si="0"/>
        <v/>
      </c>
      <c r="H15" s="70"/>
      <c r="J15" s="89"/>
    </row>
    <row r="16" spans="2:15" s="2" customFormat="1" ht="15" customHeight="1" x14ac:dyDescent="0.2">
      <c r="C16" s="12">
        <v>434012</v>
      </c>
      <c r="D16" s="13" t="s">
        <v>411</v>
      </c>
      <c r="E16" s="78"/>
      <c r="F16" s="70"/>
      <c r="G16" s="63" t="str">
        <f t="shared" si="0"/>
        <v/>
      </c>
      <c r="H16" s="70"/>
      <c r="J16" s="89"/>
    </row>
    <row r="17" spans="3:10" s="2" customFormat="1" ht="15" customHeight="1" x14ac:dyDescent="0.2">
      <c r="C17" s="12">
        <v>444010</v>
      </c>
      <c r="D17" s="13" t="s">
        <v>412</v>
      </c>
      <c r="E17" s="78"/>
      <c r="F17" s="70"/>
      <c r="G17" s="63" t="str">
        <f t="shared" si="0"/>
        <v/>
      </c>
      <c r="H17" s="70"/>
      <c r="J17" s="89"/>
    </row>
    <row r="18" spans="3:10" s="2" customFormat="1" ht="15" customHeight="1" x14ac:dyDescent="0.2">
      <c r="C18" s="12">
        <v>444011</v>
      </c>
      <c r="D18" s="13" t="s">
        <v>413</v>
      </c>
      <c r="E18" s="78"/>
      <c r="F18" s="70"/>
      <c r="G18" s="63" t="str">
        <f t="shared" si="0"/>
        <v/>
      </c>
      <c r="H18" s="70"/>
      <c r="J18" s="89"/>
    </row>
    <row r="19" spans="3:10" s="2" customFormat="1" ht="15" customHeight="1" x14ac:dyDescent="0.2">
      <c r="C19" s="12">
        <v>444012</v>
      </c>
      <c r="D19" s="13" t="s">
        <v>414</v>
      </c>
      <c r="E19" s="78"/>
      <c r="F19" s="70"/>
      <c r="G19" s="63" t="str">
        <f t="shared" si="0"/>
        <v/>
      </c>
      <c r="H19" s="70"/>
      <c r="J19" s="89"/>
    </row>
    <row r="20" spans="3:10" s="2" customFormat="1" ht="15" customHeight="1" x14ac:dyDescent="0.2">
      <c r="C20" s="12">
        <v>444013</v>
      </c>
      <c r="D20" s="13" t="s">
        <v>415</v>
      </c>
      <c r="E20" s="78"/>
      <c r="F20" s="70"/>
      <c r="G20" s="63" t="str">
        <f t="shared" si="0"/>
        <v/>
      </c>
      <c r="H20" s="70"/>
      <c r="J20" s="89"/>
    </row>
    <row r="21" spans="3:10" s="2" customFormat="1" ht="15" customHeight="1" x14ac:dyDescent="0.2">
      <c r="C21" s="12">
        <v>444014</v>
      </c>
      <c r="D21" s="13" t="s">
        <v>416</v>
      </c>
      <c r="E21" s="78"/>
      <c r="F21" s="70"/>
      <c r="G21" s="63" t="str">
        <f t="shared" si="0"/>
        <v/>
      </c>
      <c r="H21" s="70"/>
      <c r="J21" s="89"/>
    </row>
    <row r="22" spans="3:10" s="2" customFormat="1" ht="15" customHeight="1" x14ac:dyDescent="0.2">
      <c r="C22" s="12">
        <v>454010</v>
      </c>
      <c r="D22" s="13" t="s">
        <v>315</v>
      </c>
      <c r="E22" s="78"/>
      <c r="F22" s="70"/>
      <c r="G22" s="63" t="str">
        <f t="shared" si="0"/>
        <v/>
      </c>
      <c r="H22" s="70"/>
    </row>
    <row r="23" spans="3:10" s="2" customFormat="1" ht="15" customHeight="1" x14ac:dyDescent="0.2">
      <c r="C23" s="12">
        <v>454011</v>
      </c>
      <c r="D23" s="13" t="s">
        <v>316</v>
      </c>
      <c r="E23" s="78"/>
      <c r="F23" s="70"/>
      <c r="G23" s="63" t="str">
        <f t="shared" si="0"/>
        <v/>
      </c>
      <c r="H23" s="70"/>
    </row>
    <row r="24" spans="3:10" s="2" customFormat="1" ht="15" customHeight="1" x14ac:dyDescent="0.2">
      <c r="C24" s="12">
        <v>454012</v>
      </c>
      <c r="D24" s="13" t="s">
        <v>317</v>
      </c>
      <c r="E24" s="78"/>
      <c r="F24" s="70"/>
      <c r="G24" s="63" t="str">
        <f t="shared" si="0"/>
        <v/>
      </c>
      <c r="H24" s="70"/>
    </row>
    <row r="25" spans="3:10" s="2" customFormat="1" ht="15" customHeight="1" x14ac:dyDescent="0.2">
      <c r="C25" s="12">
        <v>454013</v>
      </c>
      <c r="D25" s="13" t="s">
        <v>318</v>
      </c>
      <c r="E25" s="78"/>
      <c r="F25" s="70"/>
      <c r="G25" s="63" t="str">
        <f t="shared" si="0"/>
        <v/>
      </c>
      <c r="H25" s="70"/>
    </row>
    <row r="26" spans="3:10" s="2" customFormat="1" ht="15" customHeight="1" x14ac:dyDescent="0.2">
      <c r="C26" s="12">
        <v>454014</v>
      </c>
      <c r="D26" s="13" t="s">
        <v>319</v>
      </c>
      <c r="E26" s="78"/>
      <c r="F26" s="70"/>
      <c r="G26" s="63" t="str">
        <f t="shared" si="0"/>
        <v/>
      </c>
      <c r="H26" s="70"/>
    </row>
    <row r="27" spans="3:10" s="2" customFormat="1" ht="15" customHeight="1" x14ac:dyDescent="0.2">
      <c r="C27" s="12">
        <v>454015</v>
      </c>
      <c r="D27" s="13" t="s">
        <v>320</v>
      </c>
      <c r="E27" s="78"/>
      <c r="F27" s="70"/>
      <c r="G27" s="63" t="str">
        <f t="shared" si="0"/>
        <v/>
      </c>
      <c r="H27" s="70"/>
    </row>
    <row r="28" spans="3:10" s="2" customFormat="1" ht="15" customHeight="1" x14ac:dyDescent="0.2">
      <c r="C28" s="12">
        <v>454016</v>
      </c>
      <c r="D28" s="13" t="s">
        <v>321</v>
      </c>
      <c r="E28" s="78"/>
      <c r="F28" s="70"/>
      <c r="G28" s="63" t="str">
        <f t="shared" si="0"/>
        <v/>
      </c>
      <c r="H28" s="70"/>
    </row>
    <row r="29" spans="3:10" s="2" customFormat="1" ht="15" customHeight="1" x14ac:dyDescent="0.2">
      <c r="C29" s="12">
        <v>454017</v>
      </c>
      <c r="D29" s="13" t="s">
        <v>322</v>
      </c>
      <c r="E29" s="78"/>
      <c r="F29" s="70"/>
      <c r="G29" s="63" t="str">
        <f t="shared" si="0"/>
        <v/>
      </c>
      <c r="H29" s="70"/>
    </row>
    <row r="30" spans="3:10" s="2" customFormat="1" ht="15" customHeight="1" x14ac:dyDescent="0.2">
      <c r="C30" s="12">
        <v>454018</v>
      </c>
      <c r="D30" s="13" t="s">
        <v>236</v>
      </c>
      <c r="E30" s="78"/>
      <c r="F30" s="70"/>
      <c r="G30" s="63" t="str">
        <f t="shared" si="0"/>
        <v/>
      </c>
      <c r="H30" s="70"/>
    </row>
    <row r="31" spans="3:10" s="2" customFormat="1" ht="15" customHeight="1" x14ac:dyDescent="0.2">
      <c r="C31" s="12">
        <v>474206</v>
      </c>
      <c r="D31" s="13" t="s">
        <v>237</v>
      </c>
      <c r="E31" s="78"/>
      <c r="F31" s="70"/>
      <c r="G31" s="63" t="str">
        <f t="shared" si="0"/>
        <v/>
      </c>
      <c r="H31" s="70"/>
    </row>
    <row r="32" spans="3:10" s="2" customFormat="1" ht="15" customHeight="1" x14ac:dyDescent="0.2">
      <c r="C32" s="12">
        <v>474211</v>
      </c>
      <c r="D32" s="13" t="s">
        <v>238</v>
      </c>
      <c r="E32" s="78"/>
      <c r="F32" s="70"/>
      <c r="G32" s="63" t="str">
        <f t="shared" si="0"/>
        <v/>
      </c>
      <c r="H32" s="70"/>
    </row>
    <row r="33" spans="3:8" s="2" customFormat="1" ht="15" customHeight="1" x14ac:dyDescent="0.2">
      <c r="C33" s="12">
        <v>474212</v>
      </c>
      <c r="D33" s="13" t="s">
        <v>323</v>
      </c>
      <c r="E33" s="78"/>
      <c r="F33" s="70"/>
      <c r="G33" s="63" t="str">
        <f t="shared" si="0"/>
        <v/>
      </c>
      <c r="H33" s="70"/>
    </row>
    <row r="34" spans="3:8" s="2" customFormat="1" ht="15" customHeight="1" x14ac:dyDescent="0.2">
      <c r="C34" s="12">
        <v>474220</v>
      </c>
      <c r="D34" s="13" t="s">
        <v>324</v>
      </c>
      <c r="E34" s="78"/>
      <c r="F34" s="70"/>
      <c r="G34" s="63" t="str">
        <f t="shared" si="0"/>
        <v/>
      </c>
      <c r="H34" s="70"/>
    </row>
    <row r="35" spans="3:8" s="2" customFormat="1" ht="15" customHeight="1" x14ac:dyDescent="0.2">
      <c r="C35" s="12">
        <v>474221</v>
      </c>
      <c r="D35" s="13" t="s">
        <v>325</v>
      </c>
      <c r="E35" s="78"/>
      <c r="F35" s="70"/>
      <c r="G35" s="63" t="str">
        <f t="shared" si="0"/>
        <v/>
      </c>
      <c r="H35" s="70"/>
    </row>
    <row r="36" spans="3:8" s="2" customFormat="1" ht="15" customHeight="1" x14ac:dyDescent="0.2">
      <c r="C36" s="12">
        <v>474230</v>
      </c>
      <c r="D36" s="13" t="s">
        <v>326</v>
      </c>
      <c r="E36" s="78"/>
      <c r="F36" s="70"/>
      <c r="G36" s="63" t="str">
        <f t="shared" si="0"/>
        <v/>
      </c>
      <c r="H36" s="70"/>
    </row>
    <row r="37" spans="3:8" s="2" customFormat="1" ht="15" customHeight="1" x14ac:dyDescent="0.2">
      <c r="C37" s="12">
        <v>474231</v>
      </c>
      <c r="D37" s="13" t="s">
        <v>239</v>
      </c>
      <c r="E37" s="78"/>
      <c r="F37" s="70"/>
      <c r="G37" s="63" t="str">
        <f t="shared" si="0"/>
        <v/>
      </c>
      <c r="H37" s="70"/>
    </row>
    <row r="38" spans="3:8" s="2" customFormat="1" ht="15" customHeight="1" x14ac:dyDescent="0.2">
      <c r="C38" s="12">
        <v>474232</v>
      </c>
      <c r="D38" s="13" t="s">
        <v>216</v>
      </c>
      <c r="E38" s="78"/>
      <c r="F38" s="70"/>
      <c r="G38" s="63" t="str">
        <f t="shared" si="0"/>
        <v/>
      </c>
      <c r="H38" s="70"/>
    </row>
    <row r="39" spans="3:8" s="2" customFormat="1" ht="15" customHeight="1" x14ac:dyDescent="0.2">
      <c r="C39" s="12">
        <v>474270</v>
      </c>
      <c r="D39" s="13" t="s">
        <v>327</v>
      </c>
      <c r="E39" s="78"/>
      <c r="F39" s="70"/>
      <c r="G39" s="63" t="str">
        <f t="shared" si="0"/>
        <v/>
      </c>
      <c r="H39" s="70"/>
    </row>
    <row r="40" spans="3:8" s="2" customFormat="1" ht="15" customHeight="1" x14ac:dyDescent="0.2">
      <c r="C40" s="12">
        <v>484010</v>
      </c>
      <c r="D40" s="13" t="s">
        <v>328</v>
      </c>
      <c r="E40" s="78"/>
      <c r="F40" s="70"/>
      <c r="G40" s="63" t="str">
        <f t="shared" si="0"/>
        <v/>
      </c>
      <c r="H40" s="70"/>
    </row>
    <row r="41" spans="3:8" s="2" customFormat="1" ht="15" customHeight="1" x14ac:dyDescent="0.2">
      <c r="C41" s="12">
        <v>484011</v>
      </c>
      <c r="D41" s="13" t="s">
        <v>329</v>
      </c>
      <c r="E41" s="78"/>
      <c r="F41" s="70"/>
      <c r="G41" s="63" t="str">
        <f t="shared" si="0"/>
        <v/>
      </c>
      <c r="H41" s="70"/>
    </row>
    <row r="42" spans="3:8" s="2" customFormat="1" ht="15" customHeight="1" x14ac:dyDescent="0.2">
      <c r="C42" s="12">
        <v>484012</v>
      </c>
      <c r="D42" s="13" t="s">
        <v>330</v>
      </c>
      <c r="E42" s="78"/>
      <c r="F42" s="70"/>
      <c r="G42" s="63" t="str">
        <f t="shared" si="0"/>
        <v/>
      </c>
      <c r="H42" s="70"/>
    </row>
    <row r="43" spans="3:8" s="2" customFormat="1" ht="15" customHeight="1" x14ac:dyDescent="0.2">
      <c r="C43" s="12">
        <v>484013</v>
      </c>
      <c r="D43" s="13" t="s">
        <v>331</v>
      </c>
      <c r="E43" s="78"/>
      <c r="F43" s="70"/>
      <c r="G43" s="63" t="str">
        <f t="shared" si="0"/>
        <v/>
      </c>
      <c r="H43" s="70"/>
    </row>
    <row r="44" spans="3:8" s="2" customFormat="1" ht="15" customHeight="1" x14ac:dyDescent="0.2">
      <c r="C44" s="12">
        <v>555010</v>
      </c>
      <c r="D44" s="13" t="s">
        <v>332</v>
      </c>
      <c r="E44" s="78"/>
      <c r="F44" s="70"/>
      <c r="G44" s="63" t="str">
        <f t="shared" si="0"/>
        <v/>
      </c>
      <c r="H44" s="70"/>
    </row>
    <row r="45" spans="3:8" s="2" customFormat="1" ht="15" customHeight="1" x14ac:dyDescent="0.2">
      <c r="C45" s="12">
        <v>555020</v>
      </c>
      <c r="D45" s="13" t="s">
        <v>333</v>
      </c>
      <c r="E45" s="78"/>
      <c r="F45" s="70"/>
      <c r="G45" s="63" t="str">
        <f t="shared" si="0"/>
        <v/>
      </c>
      <c r="H45" s="70"/>
    </row>
    <row r="46" spans="3:8" s="2" customFormat="1" ht="15" customHeight="1" x14ac:dyDescent="0.2">
      <c r="C46" s="12">
        <v>555080</v>
      </c>
      <c r="D46" s="13" t="s">
        <v>334</v>
      </c>
      <c r="E46" s="78"/>
      <c r="F46" s="70"/>
      <c r="G46" s="63" t="str">
        <f t="shared" si="0"/>
        <v/>
      </c>
      <c r="H46" s="70"/>
    </row>
    <row r="47" spans="3:8" s="2" customFormat="1" ht="15" customHeight="1" x14ac:dyDescent="0.2">
      <c r="C47" s="12">
        <v>555090</v>
      </c>
      <c r="D47" s="13" t="s">
        <v>335</v>
      </c>
      <c r="E47" s="78"/>
      <c r="F47" s="70"/>
      <c r="G47" s="63" t="str">
        <f t="shared" si="0"/>
        <v/>
      </c>
      <c r="H47" s="70"/>
    </row>
    <row r="48" spans="3:8" s="2" customFormat="1" ht="15" customHeight="1" x14ac:dyDescent="0.2">
      <c r="C48" s="12">
        <v>585010</v>
      </c>
      <c r="D48" s="13" t="s">
        <v>240</v>
      </c>
      <c r="E48" s="78"/>
      <c r="F48" s="70"/>
      <c r="G48" s="63" t="str">
        <f t="shared" si="0"/>
        <v/>
      </c>
      <c r="H48" s="70"/>
    </row>
    <row r="49" spans="3:8" s="2" customFormat="1" ht="15" customHeight="1" x14ac:dyDescent="0.2">
      <c r="C49" s="12">
        <v>585011</v>
      </c>
      <c r="D49" s="13" t="s">
        <v>336</v>
      </c>
      <c r="E49" s="78"/>
      <c r="F49" s="70"/>
      <c r="G49" s="63" t="str">
        <f t="shared" si="0"/>
        <v/>
      </c>
      <c r="H49" s="70"/>
    </row>
    <row r="50" spans="3:8" s="2" customFormat="1" ht="15" customHeight="1" x14ac:dyDescent="0.2">
      <c r="C50" s="12">
        <v>585012</v>
      </c>
      <c r="D50" s="13" t="s">
        <v>337</v>
      </c>
      <c r="E50" s="78"/>
      <c r="F50" s="70"/>
      <c r="G50" s="63" t="str">
        <f t="shared" si="0"/>
        <v/>
      </c>
      <c r="H50" s="70"/>
    </row>
    <row r="51" spans="3:8" s="2" customFormat="1" ht="15" customHeight="1" x14ac:dyDescent="0.2">
      <c r="C51" s="12">
        <v>585013</v>
      </c>
      <c r="D51" s="13" t="s">
        <v>338</v>
      </c>
      <c r="E51" s="78"/>
      <c r="F51" s="70"/>
      <c r="G51" s="63" t="str">
        <f t="shared" si="0"/>
        <v/>
      </c>
      <c r="H51" s="70"/>
    </row>
    <row r="52" spans="3:8" s="2" customFormat="1" ht="15" customHeight="1" x14ac:dyDescent="0.2">
      <c r="C52" s="12">
        <v>585014</v>
      </c>
      <c r="D52" s="13" t="s">
        <v>222</v>
      </c>
      <c r="E52" s="78"/>
      <c r="F52" s="70"/>
      <c r="G52" s="63" t="str">
        <f t="shared" si="0"/>
        <v/>
      </c>
      <c r="H52" s="70"/>
    </row>
    <row r="53" spans="3:8" s="2" customFormat="1" ht="15" customHeight="1" x14ac:dyDescent="0.2">
      <c r="C53" s="12">
        <v>585015</v>
      </c>
      <c r="D53" s="13" t="s">
        <v>241</v>
      </c>
      <c r="E53" s="78"/>
      <c r="F53" s="70"/>
      <c r="G53" s="63" t="str">
        <f t="shared" si="0"/>
        <v/>
      </c>
      <c r="H53" s="70"/>
    </row>
    <row r="54" spans="3:8" s="2" customFormat="1" ht="15" customHeight="1" x14ac:dyDescent="0.2">
      <c r="C54" s="12">
        <v>585016</v>
      </c>
      <c r="D54" s="13" t="s">
        <v>339</v>
      </c>
      <c r="E54" s="78"/>
      <c r="F54" s="70"/>
      <c r="G54" s="63" t="str">
        <f t="shared" si="0"/>
        <v/>
      </c>
      <c r="H54" s="70"/>
    </row>
    <row r="55" spans="3:8" s="2" customFormat="1" ht="15" customHeight="1" x14ac:dyDescent="0.2">
      <c r="C55" s="12">
        <v>585017</v>
      </c>
      <c r="D55" s="13" t="s">
        <v>340</v>
      </c>
      <c r="E55" s="78"/>
      <c r="F55" s="70"/>
      <c r="G55" s="63" t="str">
        <f t="shared" si="0"/>
        <v/>
      </c>
      <c r="H55" s="70"/>
    </row>
    <row r="56" spans="3:8" s="2" customFormat="1" ht="15" customHeight="1" x14ac:dyDescent="0.2">
      <c r="C56" s="12">
        <v>585018</v>
      </c>
      <c r="D56" s="13" t="s">
        <v>341</v>
      </c>
      <c r="E56" s="78"/>
      <c r="F56" s="70"/>
      <c r="G56" s="63" t="str">
        <f t="shared" si="0"/>
        <v/>
      </c>
      <c r="H56" s="70"/>
    </row>
    <row r="57" spans="3:8" s="2" customFormat="1" ht="15" customHeight="1" thickBot="1" x14ac:dyDescent="0.25">
      <c r="D57" s="12" t="s">
        <v>198</v>
      </c>
      <c r="E57" s="71">
        <f>SUBTOTAL(9,E10:E56)</f>
        <v>0</v>
      </c>
      <c r="F57" s="71">
        <f>SUBTOTAL(9,F10:F56)</f>
        <v>0</v>
      </c>
      <c r="G57" s="79"/>
      <c r="H57" s="71">
        <f>SUBTOTAL(9,H10:H56)</f>
        <v>0</v>
      </c>
    </row>
    <row r="58" spans="3:8" s="11" customFormat="1" ht="17.45" customHeight="1" thickTop="1" x14ac:dyDescent="0.2">
      <c r="C58" s="112"/>
      <c r="D58" s="113"/>
      <c r="E58" s="72"/>
      <c r="F58" s="72"/>
      <c r="G58" s="72"/>
      <c r="H58" s="72"/>
    </row>
    <row r="59" spans="3:8" s="2" customFormat="1" ht="12.75" customHeight="1" x14ac:dyDescent="0.2">
      <c r="C59" s="75" t="s">
        <v>196</v>
      </c>
      <c r="D59" s="76" t="s">
        <v>197</v>
      </c>
      <c r="E59" s="69"/>
      <c r="F59" s="69"/>
      <c r="G59" s="69"/>
      <c r="H59" s="69"/>
    </row>
    <row r="60" spans="3:8" s="11" customFormat="1" ht="29.25" customHeight="1" x14ac:dyDescent="0.2">
      <c r="C60" s="68" t="s">
        <v>214</v>
      </c>
      <c r="D60" s="68" t="s">
        <v>215</v>
      </c>
      <c r="E60" s="84" t="s">
        <v>420</v>
      </c>
      <c r="F60" s="84" t="s">
        <v>421</v>
      </c>
      <c r="G60" s="97" t="str">
        <f>G9</f>
        <v>Quarter Variance</v>
      </c>
      <c r="H60" s="97" t="str">
        <f>H9</f>
        <v>Year-to-date</v>
      </c>
    </row>
    <row r="61" spans="3:8" s="2" customFormat="1" ht="15" customHeight="1" x14ac:dyDescent="0.2">
      <c r="C61" s="12">
        <v>616004</v>
      </c>
      <c r="D61" s="13" t="s">
        <v>242</v>
      </c>
      <c r="E61" s="78"/>
      <c r="F61" s="70"/>
      <c r="G61" s="63" t="str">
        <f t="shared" ref="G61:G124" si="1">IFERROR(IF(F61&gt;E61,(F61-E61)/E61,(F61-E61)/E61),"")</f>
        <v/>
      </c>
      <c r="H61" s="70"/>
    </row>
    <row r="62" spans="3:8" s="2" customFormat="1" ht="15" customHeight="1" x14ac:dyDescent="0.2">
      <c r="C62" s="12">
        <v>616005</v>
      </c>
      <c r="D62" s="13" t="s">
        <v>256</v>
      </c>
      <c r="E62" s="78"/>
      <c r="F62" s="70"/>
      <c r="G62" s="63" t="str">
        <f t="shared" si="1"/>
        <v/>
      </c>
      <c r="H62" s="70"/>
    </row>
    <row r="63" spans="3:8" s="2" customFormat="1" ht="15" customHeight="1" x14ac:dyDescent="0.2">
      <c r="C63" s="12">
        <v>616006</v>
      </c>
      <c r="D63" s="13" t="s">
        <v>342</v>
      </c>
      <c r="E63" s="78"/>
      <c r="F63" s="70"/>
      <c r="G63" s="63" t="str">
        <f t="shared" si="1"/>
        <v/>
      </c>
      <c r="H63" s="70"/>
    </row>
    <row r="64" spans="3:8" s="2" customFormat="1" ht="15" customHeight="1" x14ac:dyDescent="0.2">
      <c r="C64" s="12">
        <v>616101</v>
      </c>
      <c r="D64" s="13" t="s">
        <v>343</v>
      </c>
      <c r="E64" s="78"/>
      <c r="F64" s="70"/>
      <c r="G64" s="63" t="str">
        <f t="shared" si="1"/>
        <v/>
      </c>
      <c r="H64" s="70"/>
    </row>
    <row r="65" spans="3:8" s="2" customFormat="1" ht="15" customHeight="1" x14ac:dyDescent="0.2">
      <c r="C65" s="12">
        <v>616102</v>
      </c>
      <c r="D65" s="13" t="s">
        <v>344</v>
      </c>
      <c r="E65" s="78"/>
      <c r="F65" s="70"/>
      <c r="G65" s="63" t="str">
        <f t="shared" si="1"/>
        <v/>
      </c>
      <c r="H65" s="70"/>
    </row>
    <row r="66" spans="3:8" s="2" customFormat="1" ht="15" customHeight="1" x14ac:dyDescent="0.2">
      <c r="C66" s="12">
        <v>616106</v>
      </c>
      <c r="D66" s="13" t="s">
        <v>345</v>
      </c>
      <c r="E66" s="78"/>
      <c r="F66" s="70"/>
      <c r="G66" s="63" t="str">
        <f t="shared" si="1"/>
        <v/>
      </c>
      <c r="H66" s="70"/>
    </row>
    <row r="67" spans="3:8" s="2" customFormat="1" ht="15" customHeight="1" x14ac:dyDescent="0.2">
      <c r="C67" s="12">
        <v>616111</v>
      </c>
      <c r="D67" s="13" t="s">
        <v>346</v>
      </c>
      <c r="E67" s="78"/>
      <c r="F67" s="70"/>
      <c r="G67" s="63" t="str">
        <f t="shared" si="1"/>
        <v/>
      </c>
      <c r="H67" s="70"/>
    </row>
    <row r="68" spans="3:8" s="2" customFormat="1" ht="15" customHeight="1" x14ac:dyDescent="0.2">
      <c r="C68" s="12">
        <v>616837</v>
      </c>
      <c r="D68" s="13" t="s">
        <v>243</v>
      </c>
      <c r="E68" s="78"/>
      <c r="F68" s="70"/>
      <c r="G68" s="63" t="str">
        <f t="shared" si="1"/>
        <v/>
      </c>
      <c r="H68" s="70"/>
    </row>
    <row r="69" spans="3:8" s="2" customFormat="1" ht="15" customHeight="1" x14ac:dyDescent="0.2">
      <c r="C69" s="12">
        <v>616901</v>
      </c>
      <c r="D69" s="13" t="s">
        <v>347</v>
      </c>
      <c r="E69" s="78"/>
      <c r="F69" s="70"/>
      <c r="G69" s="63" t="str">
        <f t="shared" si="1"/>
        <v/>
      </c>
      <c r="H69" s="70"/>
    </row>
    <row r="70" spans="3:8" s="2" customFormat="1" ht="15" customHeight="1" x14ac:dyDescent="0.2">
      <c r="C70" s="12">
        <v>636205</v>
      </c>
      <c r="D70" s="13" t="s">
        <v>217</v>
      </c>
      <c r="E70" s="78"/>
      <c r="F70" s="70"/>
      <c r="G70" s="63" t="str">
        <f t="shared" si="1"/>
        <v/>
      </c>
      <c r="H70" s="70"/>
    </row>
    <row r="71" spans="3:8" s="2" customFormat="1" ht="15" customHeight="1" x14ac:dyDescent="0.2">
      <c r="C71" s="12">
        <v>636212</v>
      </c>
      <c r="D71" s="13" t="s">
        <v>218</v>
      </c>
      <c r="E71" s="78"/>
      <c r="F71" s="70"/>
      <c r="G71" s="63" t="str">
        <f t="shared" si="1"/>
        <v/>
      </c>
      <c r="H71" s="70"/>
    </row>
    <row r="72" spans="3:8" s="2" customFormat="1" ht="15" customHeight="1" x14ac:dyDescent="0.2">
      <c r="C72" s="12">
        <v>636221</v>
      </c>
      <c r="D72" s="13" t="s">
        <v>219</v>
      </c>
      <c r="E72" s="78"/>
      <c r="F72" s="70"/>
      <c r="G72" s="63" t="str">
        <f t="shared" si="1"/>
        <v/>
      </c>
      <c r="H72" s="70"/>
    </row>
    <row r="73" spans="3:8" s="2" customFormat="1" ht="15" customHeight="1" x14ac:dyDescent="0.2">
      <c r="C73" s="12">
        <v>636302</v>
      </c>
      <c r="D73" s="13" t="s">
        <v>244</v>
      </c>
      <c r="E73" s="78"/>
      <c r="F73" s="70"/>
      <c r="G73" s="63" t="str">
        <f t="shared" si="1"/>
        <v/>
      </c>
      <c r="H73" s="70"/>
    </row>
    <row r="74" spans="3:8" s="2" customFormat="1" ht="15" customHeight="1" x14ac:dyDescent="0.2">
      <c r="C74" s="12">
        <v>636304</v>
      </c>
      <c r="D74" s="13" t="s">
        <v>348</v>
      </c>
      <c r="E74" s="78"/>
      <c r="F74" s="70"/>
      <c r="G74" s="63" t="str">
        <f t="shared" si="1"/>
        <v/>
      </c>
      <c r="H74" s="70"/>
    </row>
    <row r="75" spans="3:8" s="2" customFormat="1" ht="15" customHeight="1" x14ac:dyDescent="0.2">
      <c r="C75" s="12">
        <v>636305</v>
      </c>
      <c r="D75" s="13" t="s">
        <v>220</v>
      </c>
      <c r="E75" s="78"/>
      <c r="F75" s="70"/>
      <c r="G75" s="63" t="str">
        <f t="shared" si="1"/>
        <v/>
      </c>
      <c r="H75" s="70"/>
    </row>
    <row r="76" spans="3:8" s="2" customFormat="1" ht="15" customHeight="1" x14ac:dyDescent="0.2">
      <c r="C76" s="12">
        <v>636404</v>
      </c>
      <c r="D76" s="13" t="s">
        <v>349</v>
      </c>
      <c r="E76" s="78"/>
      <c r="F76" s="70"/>
      <c r="G76" s="63" t="str">
        <f t="shared" si="1"/>
        <v/>
      </c>
      <c r="H76" s="70"/>
    </row>
    <row r="77" spans="3:8" s="2" customFormat="1" ht="15" customHeight="1" x14ac:dyDescent="0.2">
      <c r="C77" s="12">
        <v>636405</v>
      </c>
      <c r="D77" s="13" t="s">
        <v>350</v>
      </c>
      <c r="E77" s="78"/>
      <c r="F77" s="70"/>
      <c r="G77" s="63" t="str">
        <f t="shared" si="1"/>
        <v/>
      </c>
      <c r="H77" s="70"/>
    </row>
    <row r="78" spans="3:8" s="2" customFormat="1" ht="15" customHeight="1" x14ac:dyDescent="0.2">
      <c r="C78" s="12">
        <v>636560</v>
      </c>
      <c r="D78" s="13" t="s">
        <v>245</v>
      </c>
      <c r="E78" s="78"/>
      <c r="F78" s="70"/>
      <c r="G78" s="63" t="str">
        <f t="shared" si="1"/>
        <v/>
      </c>
      <c r="H78" s="70"/>
    </row>
    <row r="79" spans="3:8" s="2" customFormat="1" ht="15" customHeight="1" x14ac:dyDescent="0.2">
      <c r="C79" s="12">
        <v>636575</v>
      </c>
      <c r="D79" s="13" t="s">
        <v>246</v>
      </c>
      <c r="E79" s="78"/>
      <c r="F79" s="70"/>
      <c r="G79" s="63" t="str">
        <f t="shared" si="1"/>
        <v/>
      </c>
      <c r="H79" s="70"/>
    </row>
    <row r="80" spans="3:8" s="2" customFormat="1" ht="15" customHeight="1" x14ac:dyDescent="0.2">
      <c r="C80" s="12">
        <v>636605</v>
      </c>
      <c r="D80" s="13" t="s">
        <v>247</v>
      </c>
      <c r="E80" s="78"/>
      <c r="F80" s="70"/>
      <c r="G80" s="63" t="str">
        <f t="shared" si="1"/>
        <v/>
      </c>
      <c r="H80" s="70"/>
    </row>
    <row r="81" spans="3:8" s="2" customFormat="1" ht="15" customHeight="1" x14ac:dyDescent="0.2">
      <c r="C81" s="12">
        <v>636650</v>
      </c>
      <c r="D81" s="13" t="s">
        <v>351</v>
      </c>
      <c r="E81" s="78"/>
      <c r="F81" s="70"/>
      <c r="G81" s="63" t="str">
        <f t="shared" si="1"/>
        <v/>
      </c>
      <c r="H81" s="70"/>
    </row>
    <row r="82" spans="3:8" s="2" customFormat="1" ht="15" customHeight="1" x14ac:dyDescent="0.2">
      <c r="C82" s="12">
        <v>636675</v>
      </c>
      <c r="D82" s="13" t="s">
        <v>352</v>
      </c>
      <c r="E82" s="78"/>
      <c r="F82" s="70"/>
      <c r="G82" s="63" t="str">
        <f t="shared" si="1"/>
        <v/>
      </c>
      <c r="H82" s="70"/>
    </row>
    <row r="83" spans="3:8" s="2" customFormat="1" ht="15" customHeight="1" x14ac:dyDescent="0.2">
      <c r="C83" s="12">
        <v>636705</v>
      </c>
      <c r="D83" s="13" t="s">
        <v>353</v>
      </c>
      <c r="E83" s="78"/>
      <c r="F83" s="70"/>
      <c r="G83" s="63" t="str">
        <f t="shared" si="1"/>
        <v/>
      </c>
      <c r="H83" s="70"/>
    </row>
    <row r="84" spans="3:8" s="2" customFormat="1" ht="15" customHeight="1" x14ac:dyDescent="0.2">
      <c r="C84" s="12">
        <v>636905</v>
      </c>
      <c r="D84" s="13" t="s">
        <v>221</v>
      </c>
      <c r="E84" s="78"/>
      <c r="F84" s="70"/>
      <c r="G84" s="63" t="str">
        <f t="shared" si="1"/>
        <v/>
      </c>
      <c r="H84" s="70"/>
    </row>
    <row r="85" spans="3:8" s="2" customFormat="1" ht="15" customHeight="1" x14ac:dyDescent="0.2">
      <c r="C85" s="12">
        <v>656004</v>
      </c>
      <c r="D85" s="13" t="s">
        <v>354</v>
      </c>
      <c r="E85" s="78"/>
      <c r="F85" s="70"/>
      <c r="G85" s="63" t="str">
        <f t="shared" si="1"/>
        <v/>
      </c>
      <c r="H85" s="70"/>
    </row>
    <row r="86" spans="3:8" s="2" customFormat="1" ht="15" customHeight="1" x14ac:dyDescent="0.2">
      <c r="C86" s="12">
        <v>656008</v>
      </c>
      <c r="D86" s="13" t="s">
        <v>248</v>
      </c>
      <c r="E86" s="78"/>
      <c r="F86" s="70"/>
      <c r="G86" s="63" t="str">
        <f t="shared" si="1"/>
        <v/>
      </c>
      <c r="H86" s="70"/>
    </row>
    <row r="87" spans="3:8" s="2" customFormat="1" ht="15" customHeight="1" x14ac:dyDescent="0.2">
      <c r="C87" s="12">
        <v>656009</v>
      </c>
      <c r="D87" s="13" t="s">
        <v>355</v>
      </c>
      <c r="E87" s="78"/>
      <c r="F87" s="70"/>
      <c r="G87" s="63" t="str">
        <f t="shared" si="1"/>
        <v/>
      </c>
      <c r="H87" s="70"/>
    </row>
    <row r="88" spans="3:8" s="2" customFormat="1" ht="15" customHeight="1" x14ac:dyDescent="0.2">
      <c r="C88" s="12">
        <v>656101</v>
      </c>
      <c r="D88" s="13" t="s">
        <v>356</v>
      </c>
      <c r="E88" s="78"/>
      <c r="F88" s="70"/>
      <c r="G88" s="63" t="str">
        <f t="shared" si="1"/>
        <v/>
      </c>
      <c r="H88" s="70"/>
    </row>
    <row r="89" spans="3:8" s="2" customFormat="1" ht="15" customHeight="1" x14ac:dyDescent="0.2">
      <c r="C89" s="12">
        <v>656102</v>
      </c>
      <c r="D89" s="13" t="s">
        <v>357</v>
      </c>
      <c r="E89" s="78"/>
      <c r="F89" s="70"/>
      <c r="G89" s="63" t="str">
        <f t="shared" si="1"/>
        <v/>
      </c>
      <c r="H89" s="70"/>
    </row>
    <row r="90" spans="3:8" s="2" customFormat="1" ht="15" customHeight="1" x14ac:dyDescent="0.2">
      <c r="C90" s="12">
        <v>656106</v>
      </c>
      <c r="D90" s="13" t="s">
        <v>358</v>
      </c>
      <c r="E90" s="78"/>
      <c r="F90" s="70"/>
      <c r="G90" s="63" t="str">
        <f t="shared" si="1"/>
        <v/>
      </c>
      <c r="H90" s="70"/>
    </row>
    <row r="91" spans="3:8" s="2" customFormat="1" ht="15" customHeight="1" x14ac:dyDescent="0.2">
      <c r="C91" s="12">
        <v>656111</v>
      </c>
      <c r="D91" s="13" t="s">
        <v>359</v>
      </c>
      <c r="E91" s="78"/>
      <c r="F91" s="70"/>
      <c r="G91" s="63" t="str">
        <f t="shared" si="1"/>
        <v/>
      </c>
      <c r="H91" s="70"/>
    </row>
    <row r="92" spans="3:8" s="2" customFormat="1" ht="15" customHeight="1" x14ac:dyDescent="0.2">
      <c r="C92" s="12">
        <v>676221</v>
      </c>
      <c r="D92" s="13" t="s">
        <v>249</v>
      </c>
      <c r="E92" s="78"/>
      <c r="F92" s="70"/>
      <c r="G92" s="63" t="str">
        <f t="shared" si="1"/>
        <v/>
      </c>
      <c r="H92" s="70"/>
    </row>
    <row r="93" spans="3:8" s="2" customFormat="1" ht="15" customHeight="1" x14ac:dyDescent="0.2">
      <c r="C93" s="12">
        <v>676306</v>
      </c>
      <c r="D93" s="13" t="s">
        <v>250</v>
      </c>
      <c r="E93" s="78"/>
      <c r="F93" s="70"/>
      <c r="G93" s="63" t="str">
        <f t="shared" si="1"/>
        <v/>
      </c>
      <c r="H93" s="70"/>
    </row>
    <row r="94" spans="3:8" s="2" customFormat="1" ht="15" customHeight="1" x14ac:dyDescent="0.2">
      <c r="C94" s="12">
        <v>676312</v>
      </c>
      <c r="D94" s="13" t="s">
        <v>251</v>
      </c>
      <c r="E94" s="78"/>
      <c r="F94" s="70"/>
      <c r="G94" s="63" t="str">
        <f t="shared" si="1"/>
        <v/>
      </c>
      <c r="H94" s="70"/>
    </row>
    <row r="95" spans="3:8" s="2" customFormat="1" ht="15" customHeight="1" x14ac:dyDescent="0.2">
      <c r="C95" s="12">
        <v>676320</v>
      </c>
      <c r="D95" s="13" t="s">
        <v>252</v>
      </c>
      <c r="E95" s="78"/>
      <c r="F95" s="70"/>
      <c r="G95" s="63" t="str">
        <f t="shared" si="1"/>
        <v/>
      </c>
      <c r="H95" s="70"/>
    </row>
    <row r="96" spans="3:8" s="2" customFormat="1" ht="15" customHeight="1" x14ac:dyDescent="0.2">
      <c r="C96" s="12">
        <v>676330</v>
      </c>
      <c r="D96" s="13" t="s">
        <v>360</v>
      </c>
      <c r="E96" s="78"/>
      <c r="F96" s="70"/>
      <c r="G96" s="63" t="str">
        <f t="shared" si="1"/>
        <v/>
      </c>
      <c r="H96" s="70"/>
    </row>
    <row r="97" spans="3:16" s="2" customFormat="1" ht="15" customHeight="1" x14ac:dyDescent="0.2">
      <c r="C97" s="12">
        <v>676332</v>
      </c>
      <c r="D97" s="13" t="s">
        <v>253</v>
      </c>
      <c r="E97" s="78"/>
      <c r="F97" s="70"/>
      <c r="G97" s="63" t="str">
        <f t="shared" si="1"/>
        <v/>
      </c>
      <c r="H97" s="70"/>
    </row>
    <row r="98" spans="3:16" s="2" customFormat="1" ht="15" customHeight="1" x14ac:dyDescent="0.2">
      <c r="C98" s="12">
        <v>676333</v>
      </c>
      <c r="D98" s="13" t="s">
        <v>254</v>
      </c>
      <c r="E98" s="78"/>
      <c r="F98" s="70"/>
      <c r="G98" s="63" t="str">
        <f t="shared" si="1"/>
        <v/>
      </c>
      <c r="H98" s="70"/>
    </row>
    <row r="99" spans="3:16" s="2" customFormat="1" ht="15" customHeight="1" x14ac:dyDescent="0.2">
      <c r="C99" s="12">
        <v>676405</v>
      </c>
      <c r="D99" s="13" t="s">
        <v>361</v>
      </c>
      <c r="E99" s="78"/>
      <c r="F99" s="70"/>
      <c r="G99" s="63" t="str">
        <f t="shared" si="1"/>
        <v/>
      </c>
      <c r="H99" s="70"/>
    </row>
    <row r="100" spans="3:16" s="2" customFormat="1" ht="15" customHeight="1" x14ac:dyDescent="0.2">
      <c r="C100" s="12">
        <v>676450</v>
      </c>
      <c r="D100" s="13" t="s">
        <v>362</v>
      </c>
      <c r="E100" s="78"/>
      <c r="F100" s="70"/>
      <c r="G100" s="63" t="str">
        <f t="shared" si="1"/>
        <v/>
      </c>
      <c r="H100" s="70"/>
    </row>
    <row r="101" spans="3:16" s="2" customFormat="1" ht="15" customHeight="1" x14ac:dyDescent="0.2">
      <c r="C101" s="12">
        <v>676905</v>
      </c>
      <c r="D101" s="13" t="s">
        <v>255</v>
      </c>
      <c r="E101" s="78"/>
      <c r="F101" s="70"/>
      <c r="G101" s="63" t="str">
        <f t="shared" si="1"/>
        <v/>
      </c>
      <c r="H101" s="70"/>
    </row>
    <row r="102" spans="3:16" s="11" customFormat="1" ht="17.45" customHeight="1" x14ac:dyDescent="0.2">
      <c r="C102" s="12">
        <v>696303</v>
      </c>
      <c r="D102" s="13" t="s">
        <v>363</v>
      </c>
      <c r="E102" s="78"/>
      <c r="F102" s="70"/>
      <c r="G102" s="63" t="str">
        <f t="shared" si="1"/>
        <v/>
      </c>
      <c r="H102" s="70"/>
    </row>
    <row r="103" spans="3:16" s="2" customFormat="1" x14ac:dyDescent="0.2">
      <c r="C103" s="12">
        <v>696308</v>
      </c>
      <c r="D103" s="13" t="s">
        <v>364</v>
      </c>
      <c r="E103" s="78"/>
      <c r="F103" s="70"/>
      <c r="G103" s="63" t="str">
        <f t="shared" si="1"/>
        <v/>
      </c>
      <c r="H103" s="70"/>
    </row>
    <row r="104" spans="3:16" s="2" customFormat="1" ht="17.45" customHeight="1" x14ac:dyDescent="0.2">
      <c r="C104" s="12">
        <v>696350</v>
      </c>
      <c r="D104" s="13" t="s">
        <v>365</v>
      </c>
      <c r="E104" s="78"/>
      <c r="F104" s="70"/>
      <c r="G104" s="63" t="str">
        <f t="shared" si="1"/>
        <v/>
      </c>
      <c r="H104" s="70"/>
    </row>
    <row r="105" spans="3:16" x14ac:dyDescent="0.2">
      <c r="C105" s="12">
        <v>696701</v>
      </c>
      <c r="D105" s="13" t="s">
        <v>366</v>
      </c>
      <c r="E105" s="78"/>
      <c r="F105" s="70"/>
      <c r="G105" s="63" t="str">
        <f t="shared" si="1"/>
        <v/>
      </c>
      <c r="H105" s="70"/>
      <c r="I105" s="14"/>
    </row>
    <row r="106" spans="3:16" x14ac:dyDescent="0.2">
      <c r="C106" s="12">
        <v>736701</v>
      </c>
      <c r="D106" s="13" t="s">
        <v>257</v>
      </c>
      <c r="E106" s="78"/>
      <c r="F106" s="70"/>
      <c r="G106" s="63" t="str">
        <f t="shared" si="1"/>
        <v/>
      </c>
      <c r="H106" s="70"/>
      <c r="J106" s="14"/>
    </row>
    <row r="107" spans="3:16" x14ac:dyDescent="0.2">
      <c r="C107" s="12">
        <v>736802</v>
      </c>
      <c r="D107" s="13" t="s">
        <v>258</v>
      </c>
      <c r="E107" s="78"/>
      <c r="F107" s="70"/>
      <c r="G107" s="63" t="str">
        <f t="shared" si="1"/>
        <v/>
      </c>
      <c r="H107" s="70"/>
      <c r="K107" s="14"/>
    </row>
    <row r="108" spans="3:16" x14ac:dyDescent="0.2">
      <c r="C108" s="12">
        <v>736803</v>
      </c>
      <c r="D108" s="13" t="s">
        <v>259</v>
      </c>
      <c r="E108" s="78"/>
      <c r="F108" s="70"/>
      <c r="G108" s="63" t="str">
        <f t="shared" si="1"/>
        <v/>
      </c>
      <c r="H108" s="70"/>
      <c r="L108" s="14"/>
    </row>
    <row r="109" spans="3:16" x14ac:dyDescent="0.2">
      <c r="C109" s="12">
        <v>736804</v>
      </c>
      <c r="D109" s="13" t="s">
        <v>367</v>
      </c>
      <c r="E109" s="78"/>
      <c r="F109" s="70"/>
      <c r="G109" s="63" t="str">
        <f t="shared" si="1"/>
        <v/>
      </c>
      <c r="H109" s="70"/>
      <c r="M109" s="14"/>
    </row>
    <row r="110" spans="3:16" x14ac:dyDescent="0.2">
      <c r="C110" s="12">
        <v>736805</v>
      </c>
      <c r="D110" s="13" t="s">
        <v>368</v>
      </c>
      <c r="E110" s="78"/>
      <c r="F110" s="70"/>
      <c r="G110" s="63" t="str">
        <f t="shared" si="1"/>
        <v/>
      </c>
      <c r="H110" s="70"/>
      <c r="N110" s="14"/>
    </row>
    <row r="111" spans="3:16" x14ac:dyDescent="0.2">
      <c r="C111" s="12">
        <v>736811</v>
      </c>
      <c r="D111" s="13" t="s">
        <v>260</v>
      </c>
      <c r="E111" s="78"/>
      <c r="F111" s="70"/>
      <c r="G111" s="63" t="str">
        <f t="shared" si="1"/>
        <v/>
      </c>
      <c r="H111" s="70"/>
      <c r="O111" s="14"/>
    </row>
    <row r="112" spans="3:16" x14ac:dyDescent="0.2">
      <c r="C112" s="12">
        <v>736824</v>
      </c>
      <c r="D112" s="13" t="s">
        <v>369</v>
      </c>
      <c r="E112" s="78"/>
      <c r="F112" s="70"/>
      <c r="G112" s="63" t="str">
        <f t="shared" si="1"/>
        <v/>
      </c>
      <c r="H112" s="70"/>
      <c r="P112" s="14"/>
    </row>
    <row r="113" spans="3:17" x14ac:dyDescent="0.2">
      <c r="C113" s="12">
        <v>746502</v>
      </c>
      <c r="D113" s="13" t="s">
        <v>370</v>
      </c>
      <c r="E113" s="78"/>
      <c r="F113" s="70"/>
      <c r="G113" s="63" t="str">
        <f t="shared" si="1"/>
        <v/>
      </c>
      <c r="H113" s="70"/>
      <c r="Q113" s="14"/>
    </row>
    <row r="114" spans="3:17" x14ac:dyDescent="0.2">
      <c r="C114" s="12">
        <v>746505</v>
      </c>
      <c r="D114" s="13" t="s">
        <v>261</v>
      </c>
      <c r="E114" s="78"/>
      <c r="F114" s="70"/>
      <c r="G114" s="63" t="str">
        <f t="shared" si="1"/>
        <v/>
      </c>
      <c r="H114" s="70"/>
    </row>
    <row r="115" spans="3:17" x14ac:dyDescent="0.2">
      <c r="C115" s="12">
        <v>746605</v>
      </c>
      <c r="D115" s="13" t="s">
        <v>371</v>
      </c>
      <c r="E115" s="78"/>
      <c r="F115" s="70"/>
      <c r="G115" s="63" t="str">
        <f t="shared" si="1"/>
        <v/>
      </c>
      <c r="H115" s="70"/>
    </row>
    <row r="116" spans="3:17" x14ac:dyDescent="0.2">
      <c r="C116" s="12">
        <v>746705</v>
      </c>
      <c r="D116" s="13" t="s">
        <v>223</v>
      </c>
      <c r="E116" s="78"/>
      <c r="F116" s="70"/>
      <c r="G116" s="63" t="str">
        <f t="shared" si="1"/>
        <v/>
      </c>
      <c r="H116" s="70"/>
    </row>
    <row r="117" spans="3:17" x14ac:dyDescent="0.2">
      <c r="C117" s="12">
        <v>746905</v>
      </c>
      <c r="D117" s="13" t="s">
        <v>372</v>
      </c>
      <c r="E117" s="78"/>
      <c r="F117" s="70"/>
      <c r="G117" s="63" t="str">
        <f t="shared" si="1"/>
        <v/>
      </c>
      <c r="H117" s="70"/>
    </row>
    <row r="118" spans="3:17" x14ac:dyDescent="0.2">
      <c r="C118" s="12">
        <v>756004</v>
      </c>
      <c r="D118" s="13" t="s">
        <v>373</v>
      </c>
      <c r="E118" s="78"/>
      <c r="F118" s="70"/>
      <c r="G118" s="63" t="str">
        <f t="shared" si="1"/>
        <v/>
      </c>
      <c r="H118" s="70"/>
    </row>
    <row r="119" spans="3:17" x14ac:dyDescent="0.2">
      <c r="C119" s="12">
        <v>756240</v>
      </c>
      <c r="D119" s="13" t="s">
        <v>374</v>
      </c>
      <c r="E119" s="78"/>
      <c r="F119" s="70"/>
      <c r="G119" s="63" t="str">
        <f t="shared" si="1"/>
        <v/>
      </c>
      <c r="H119" s="70"/>
    </row>
    <row r="120" spans="3:17" x14ac:dyDescent="0.2">
      <c r="C120" s="12">
        <v>756305</v>
      </c>
      <c r="D120" s="13" t="s">
        <v>375</v>
      </c>
      <c r="E120" s="78"/>
      <c r="F120" s="70"/>
      <c r="G120" s="63" t="str">
        <f t="shared" si="1"/>
        <v/>
      </c>
      <c r="H120" s="70"/>
    </row>
    <row r="121" spans="3:17" x14ac:dyDescent="0.2">
      <c r="C121" s="12">
        <v>756905</v>
      </c>
      <c r="D121" s="13" t="s">
        <v>376</v>
      </c>
      <c r="E121" s="78"/>
      <c r="F121" s="70"/>
      <c r="G121" s="63" t="str">
        <f t="shared" si="1"/>
        <v/>
      </c>
      <c r="H121" s="70"/>
    </row>
    <row r="122" spans="3:17" x14ac:dyDescent="0.2">
      <c r="C122" s="12">
        <v>776004</v>
      </c>
      <c r="D122" s="13" t="s">
        <v>377</v>
      </c>
      <c r="E122" s="78"/>
      <c r="F122" s="70"/>
      <c r="G122" s="63" t="str">
        <f t="shared" si="1"/>
        <v/>
      </c>
      <c r="H122" s="70"/>
    </row>
    <row r="123" spans="3:17" x14ac:dyDescent="0.2">
      <c r="C123" s="12">
        <v>776205</v>
      </c>
      <c r="D123" s="13" t="s">
        <v>378</v>
      </c>
      <c r="E123" s="78"/>
      <c r="F123" s="70"/>
      <c r="G123" s="63" t="str">
        <f t="shared" si="1"/>
        <v/>
      </c>
      <c r="H123" s="70"/>
    </row>
    <row r="124" spans="3:17" x14ac:dyDescent="0.2">
      <c r="C124" s="12">
        <v>776215</v>
      </c>
      <c r="D124" s="13" t="s">
        <v>379</v>
      </c>
      <c r="E124" s="78"/>
      <c r="F124" s="70"/>
      <c r="G124" s="63" t="str">
        <f t="shared" si="1"/>
        <v/>
      </c>
      <c r="H124" s="70"/>
    </row>
    <row r="125" spans="3:17" x14ac:dyDescent="0.2">
      <c r="C125" s="12">
        <v>776225</v>
      </c>
      <c r="D125" s="13" t="s">
        <v>380</v>
      </c>
      <c r="E125" s="78"/>
      <c r="F125" s="70"/>
      <c r="G125" s="63" t="str">
        <f t="shared" ref="G125:G153" si="2">IFERROR(IF(F125&gt;E125,(F125-E125)/E125,(F125-E125)/E125),"")</f>
        <v/>
      </c>
      <c r="H125" s="70"/>
    </row>
    <row r="126" spans="3:17" x14ac:dyDescent="0.2">
      <c r="C126" s="12">
        <v>776235</v>
      </c>
      <c r="D126" s="13" t="s">
        <v>329</v>
      </c>
      <c r="E126" s="78"/>
      <c r="F126" s="70"/>
      <c r="G126" s="63" t="str">
        <f t="shared" si="2"/>
        <v/>
      </c>
      <c r="H126" s="70"/>
    </row>
    <row r="127" spans="3:17" x14ac:dyDescent="0.2">
      <c r="C127" s="12">
        <v>776305</v>
      </c>
      <c r="D127" s="13" t="s">
        <v>375</v>
      </c>
      <c r="E127" s="78"/>
      <c r="F127" s="70"/>
      <c r="G127" s="63" t="str">
        <f t="shared" si="2"/>
        <v/>
      </c>
      <c r="H127" s="70"/>
    </row>
    <row r="128" spans="3:17" x14ac:dyDescent="0.2">
      <c r="C128" s="12">
        <v>776905</v>
      </c>
      <c r="D128" s="13" t="s">
        <v>381</v>
      </c>
      <c r="E128" s="78"/>
      <c r="F128" s="70"/>
      <c r="G128" s="63" t="str">
        <f t="shared" si="2"/>
        <v/>
      </c>
      <c r="H128" s="70"/>
    </row>
    <row r="129" spans="3:8" x14ac:dyDescent="0.2">
      <c r="C129" s="12">
        <v>781004</v>
      </c>
      <c r="D129" s="13" t="s">
        <v>382</v>
      </c>
      <c r="E129" s="78"/>
      <c r="F129" s="70"/>
      <c r="G129" s="63" t="str">
        <f t="shared" si="2"/>
        <v/>
      </c>
      <c r="H129" s="70"/>
    </row>
    <row r="130" spans="3:8" x14ac:dyDescent="0.2">
      <c r="C130" s="12">
        <v>781101</v>
      </c>
      <c r="D130" s="13" t="s">
        <v>383</v>
      </c>
      <c r="E130" s="78"/>
      <c r="F130" s="70"/>
      <c r="G130" s="63" t="str">
        <f t="shared" si="2"/>
        <v/>
      </c>
      <c r="H130" s="70"/>
    </row>
    <row r="131" spans="3:8" x14ac:dyDescent="0.2">
      <c r="C131" s="12">
        <v>781102</v>
      </c>
      <c r="D131" s="13" t="s">
        <v>344</v>
      </c>
      <c r="E131" s="78"/>
      <c r="F131" s="70"/>
      <c r="G131" s="63" t="str">
        <f t="shared" si="2"/>
        <v/>
      </c>
      <c r="H131" s="70"/>
    </row>
    <row r="132" spans="3:8" x14ac:dyDescent="0.2">
      <c r="C132" s="12">
        <v>781106</v>
      </c>
      <c r="D132" s="13" t="s">
        <v>384</v>
      </c>
      <c r="E132" s="78"/>
      <c r="F132" s="70"/>
      <c r="G132" s="63" t="str">
        <f t="shared" si="2"/>
        <v/>
      </c>
      <c r="H132" s="70"/>
    </row>
    <row r="133" spans="3:8" x14ac:dyDescent="0.2">
      <c r="C133" s="12">
        <v>781111</v>
      </c>
      <c r="D133" s="13" t="s">
        <v>385</v>
      </c>
      <c r="E133" s="78"/>
      <c r="F133" s="70"/>
      <c r="G133" s="63" t="str">
        <f t="shared" si="2"/>
        <v/>
      </c>
      <c r="H133" s="70"/>
    </row>
    <row r="134" spans="3:8" x14ac:dyDescent="0.2">
      <c r="C134" s="12">
        <v>781320</v>
      </c>
      <c r="D134" s="13" t="s">
        <v>262</v>
      </c>
      <c r="E134" s="78"/>
      <c r="F134" s="70"/>
      <c r="G134" s="63" t="str">
        <f t="shared" si="2"/>
        <v/>
      </c>
      <c r="H134" s="70"/>
    </row>
    <row r="135" spans="3:8" x14ac:dyDescent="0.2">
      <c r="C135" s="12">
        <v>781350</v>
      </c>
      <c r="D135" s="13" t="s">
        <v>263</v>
      </c>
      <c r="E135" s="78"/>
      <c r="F135" s="70"/>
      <c r="G135" s="63" t="str">
        <f t="shared" si="2"/>
        <v/>
      </c>
      <c r="H135" s="70"/>
    </row>
    <row r="136" spans="3:8" x14ac:dyDescent="0.2">
      <c r="C136" s="12">
        <v>781442</v>
      </c>
      <c r="D136" s="13" t="s">
        <v>386</v>
      </c>
      <c r="E136" s="78"/>
      <c r="F136" s="70"/>
      <c r="G136" s="63" t="str">
        <f t="shared" si="2"/>
        <v/>
      </c>
      <c r="H136" s="70"/>
    </row>
    <row r="137" spans="3:8" x14ac:dyDescent="0.2">
      <c r="C137" s="12">
        <v>781701</v>
      </c>
      <c r="D137" s="13" t="s">
        <v>264</v>
      </c>
      <c r="E137" s="78"/>
      <c r="F137" s="70"/>
      <c r="G137" s="63" t="str">
        <f t="shared" si="2"/>
        <v/>
      </c>
      <c r="H137" s="70"/>
    </row>
    <row r="138" spans="3:8" x14ac:dyDescent="0.2">
      <c r="C138" s="12">
        <v>781702</v>
      </c>
      <c r="D138" s="13" t="s">
        <v>265</v>
      </c>
      <c r="E138" s="78"/>
      <c r="F138" s="70"/>
      <c r="G138" s="63" t="str">
        <f t="shared" si="2"/>
        <v/>
      </c>
      <c r="H138" s="70"/>
    </row>
    <row r="139" spans="3:8" x14ac:dyDescent="0.2">
      <c r="C139" s="12">
        <v>781703</v>
      </c>
      <c r="D139" s="13" t="s">
        <v>387</v>
      </c>
      <c r="E139" s="78"/>
      <c r="F139" s="70"/>
      <c r="G139" s="63" t="str">
        <f t="shared" si="2"/>
        <v/>
      </c>
      <c r="H139" s="70"/>
    </row>
    <row r="140" spans="3:8" x14ac:dyDescent="0.2">
      <c r="C140" s="12">
        <v>816004</v>
      </c>
      <c r="D140" s="13" t="s">
        <v>388</v>
      </c>
      <c r="E140" s="78"/>
      <c r="F140" s="70"/>
      <c r="G140" s="63" t="str">
        <f t="shared" si="2"/>
        <v/>
      </c>
      <c r="H140" s="70"/>
    </row>
    <row r="141" spans="3:8" x14ac:dyDescent="0.2">
      <c r="C141" s="12">
        <v>816101</v>
      </c>
      <c r="D141" s="13" t="s">
        <v>389</v>
      </c>
      <c r="E141" s="78"/>
      <c r="F141" s="70"/>
      <c r="G141" s="63" t="str">
        <f t="shared" si="2"/>
        <v/>
      </c>
      <c r="H141" s="70"/>
    </row>
    <row r="142" spans="3:8" x14ac:dyDescent="0.2">
      <c r="C142" s="12">
        <v>816102</v>
      </c>
      <c r="D142" s="13" t="s">
        <v>390</v>
      </c>
      <c r="E142" s="78"/>
      <c r="F142" s="70"/>
      <c r="G142" s="63" t="str">
        <f t="shared" si="2"/>
        <v/>
      </c>
      <c r="H142" s="70"/>
    </row>
    <row r="143" spans="3:8" x14ac:dyDescent="0.2">
      <c r="C143" s="12">
        <v>816106</v>
      </c>
      <c r="D143" s="13" t="s">
        <v>391</v>
      </c>
      <c r="E143" s="78"/>
      <c r="F143" s="70"/>
      <c r="G143" s="63" t="str">
        <f t="shared" si="2"/>
        <v/>
      </c>
      <c r="H143" s="70"/>
    </row>
    <row r="144" spans="3:8" x14ac:dyDescent="0.2">
      <c r="C144" s="12">
        <v>816111</v>
      </c>
      <c r="D144" s="13" t="s">
        <v>392</v>
      </c>
      <c r="E144" s="78"/>
      <c r="F144" s="70"/>
      <c r="G144" s="63" t="str">
        <f t="shared" si="2"/>
        <v/>
      </c>
      <c r="H144" s="70"/>
    </row>
    <row r="145" spans="3:8" x14ac:dyDescent="0.2">
      <c r="C145" s="12">
        <v>816320</v>
      </c>
      <c r="D145" s="13" t="s">
        <v>266</v>
      </c>
      <c r="E145" s="78"/>
      <c r="F145" s="70"/>
      <c r="G145" s="63" t="str">
        <f t="shared" si="2"/>
        <v/>
      </c>
      <c r="H145" s="70"/>
    </row>
    <row r="146" spans="3:8" x14ac:dyDescent="0.2">
      <c r="C146" s="12">
        <v>816350</v>
      </c>
      <c r="D146" s="13" t="s">
        <v>393</v>
      </c>
      <c r="E146" s="78"/>
      <c r="F146" s="70"/>
      <c r="G146" s="63" t="str">
        <f t="shared" si="2"/>
        <v/>
      </c>
      <c r="H146" s="70"/>
    </row>
    <row r="147" spans="3:8" x14ac:dyDescent="0.2">
      <c r="C147" s="12">
        <v>816422</v>
      </c>
      <c r="D147" s="13" t="s">
        <v>394</v>
      </c>
      <c r="E147" s="78"/>
      <c r="F147" s="70"/>
      <c r="G147" s="63" t="str">
        <f t="shared" si="2"/>
        <v/>
      </c>
      <c r="H147" s="70"/>
    </row>
    <row r="148" spans="3:8" x14ac:dyDescent="0.2">
      <c r="C148" s="12">
        <v>826004</v>
      </c>
      <c r="D148" s="13" t="s">
        <v>395</v>
      </c>
      <c r="E148" s="78"/>
      <c r="F148" s="70"/>
      <c r="G148" s="63" t="str">
        <f t="shared" si="2"/>
        <v/>
      </c>
      <c r="H148" s="70"/>
    </row>
    <row r="149" spans="3:8" x14ac:dyDescent="0.2">
      <c r="C149" s="12">
        <v>826350</v>
      </c>
      <c r="D149" s="13" t="s">
        <v>396</v>
      </c>
      <c r="E149" s="78"/>
      <c r="F149" s="70"/>
      <c r="G149" s="63" t="str">
        <f t="shared" si="2"/>
        <v/>
      </c>
      <c r="H149" s="70"/>
    </row>
    <row r="150" spans="3:8" x14ac:dyDescent="0.2">
      <c r="C150" s="12">
        <v>862062</v>
      </c>
      <c r="D150" s="13" t="s">
        <v>397</v>
      </c>
      <c r="E150" s="78"/>
      <c r="F150" s="70"/>
      <c r="G150" s="63" t="str">
        <f t="shared" si="2"/>
        <v/>
      </c>
      <c r="H150" s="70"/>
    </row>
    <row r="151" spans="3:8" x14ac:dyDescent="0.2">
      <c r="C151" s="12">
        <v>862063</v>
      </c>
      <c r="D151" s="13" t="s">
        <v>398</v>
      </c>
      <c r="E151" s="78"/>
      <c r="F151" s="70"/>
      <c r="G151" s="63" t="str">
        <f t="shared" si="2"/>
        <v/>
      </c>
      <c r="H151" s="70"/>
    </row>
    <row r="152" spans="3:8" x14ac:dyDescent="0.2">
      <c r="C152" s="12">
        <v>862065</v>
      </c>
      <c r="D152" s="13" t="s">
        <v>399</v>
      </c>
      <c r="E152" s="78"/>
      <c r="F152" s="70"/>
      <c r="G152" s="63" t="str">
        <f t="shared" si="2"/>
        <v/>
      </c>
      <c r="H152" s="70"/>
    </row>
    <row r="153" spans="3:8" x14ac:dyDescent="0.2">
      <c r="C153" s="12">
        <v>862069</v>
      </c>
      <c r="D153" s="13" t="s">
        <v>400</v>
      </c>
      <c r="E153" s="78"/>
      <c r="F153" s="70"/>
      <c r="G153" s="63" t="str">
        <f t="shared" si="2"/>
        <v/>
      </c>
      <c r="H153" s="70"/>
    </row>
    <row r="154" spans="3:8" ht="13.5" thickBot="1" x14ac:dyDescent="0.25">
      <c r="D154" s="12" t="s">
        <v>199</v>
      </c>
      <c r="E154" s="71">
        <f>SUBTOTAL(9,E61:E153)</f>
        <v>0</v>
      </c>
      <c r="F154" s="71">
        <f>SUBTOTAL(9,F61:F153)</f>
        <v>0</v>
      </c>
      <c r="G154" s="79"/>
      <c r="H154" s="71">
        <f>SUBTOTAL(9,H61:H153)</f>
        <v>0</v>
      </c>
    </row>
    <row r="155" spans="3:8" ht="16.5" thickTop="1" thickBot="1" x14ac:dyDescent="0.25">
      <c r="C155" s="114"/>
      <c r="D155" s="115"/>
      <c r="E155" s="72"/>
      <c r="F155" s="72"/>
      <c r="G155" s="72"/>
      <c r="H155" s="95"/>
    </row>
    <row r="156" spans="3:8" ht="15.75" thickTop="1" x14ac:dyDescent="0.2">
      <c r="C156" s="1">
        <v>303101</v>
      </c>
      <c r="D156" s="73" t="s">
        <v>200</v>
      </c>
      <c r="E156" s="74">
        <f>E57-E154</f>
        <v>0</v>
      </c>
      <c r="F156" s="74">
        <f>F57-F154</f>
        <v>0</v>
      </c>
      <c r="G156" s="74"/>
      <c r="H156" s="96">
        <f>H57-H154</f>
        <v>0</v>
      </c>
    </row>
  </sheetData>
  <sheetProtection sheet="1" selectLockedCells="1"/>
  <mergeCells count="3">
    <mergeCell ref="C58:D58"/>
    <mergeCell ref="C155:D155"/>
    <mergeCell ref="F3:H5"/>
  </mergeCells>
  <conditionalFormatting sqref="G10:G56">
    <cfRule type="expression" dxfId="5" priority="2">
      <formula>G10&lt;0%</formula>
    </cfRule>
  </conditionalFormatting>
  <conditionalFormatting sqref="G61:G153">
    <cfRule type="expression" dxfId="4" priority="1">
      <formula>G61&gt;0%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2A9B5-43DF-4DBC-9018-9DECF32B3FF1}">
  <sheetPr>
    <tabColor theme="6" tint="0.59999389629810485"/>
  </sheetPr>
  <dimension ref="A1:X142"/>
  <sheetViews>
    <sheetView topLeftCell="C114" workbookViewId="0">
      <selection activeCell="T130" sqref="T130"/>
    </sheetView>
  </sheetViews>
  <sheetFormatPr defaultColWidth="9.140625" defaultRowHeight="12.75" x14ac:dyDescent="0.2"/>
  <cols>
    <col min="1" max="2" width="9.140625" style="1"/>
    <col min="3" max="3" width="9.28515625" style="7" bestFit="1" customWidth="1"/>
    <col min="4" max="4" width="5.7109375" style="7" customWidth="1"/>
    <col min="5" max="6" width="11.42578125" style="7" bestFit="1" customWidth="1"/>
    <col min="7" max="7" width="8.5703125" style="1" bestFit="1" customWidth="1"/>
    <col min="8" max="8" width="7.140625" style="1" customWidth="1"/>
    <col min="9" max="9" width="5.7109375" style="1" customWidth="1"/>
    <col min="10" max="10" width="13.140625" style="6" bestFit="1" customWidth="1"/>
    <col min="11" max="11" width="5.7109375" style="1" customWidth="1"/>
    <col min="12" max="12" width="13.140625" style="6" bestFit="1" customWidth="1"/>
    <col min="13" max="18" width="5.7109375" style="6" customWidth="1"/>
    <col min="19" max="19" width="46.5703125" style="1" bestFit="1" customWidth="1"/>
    <col min="20" max="20" width="13.7109375" style="43" bestFit="1" customWidth="1"/>
    <col min="21" max="21" width="10.7109375" style="1" bestFit="1" customWidth="1"/>
    <col min="22" max="23" width="5.7109375" style="1" customWidth="1"/>
    <col min="24" max="24" width="11.42578125" style="1" bestFit="1" customWidth="1"/>
    <col min="25" max="16384" width="9.140625" style="1"/>
  </cols>
  <sheetData>
    <row r="1" spans="3:24" x14ac:dyDescent="0.2">
      <c r="C1" s="3" t="str">
        <f>'P&amp;L'!D6</f>
        <v>MM/DD/YYYY</v>
      </c>
      <c r="E1" s="7" t="str">
        <f>"Q-"&amp;H1&amp;TEXT(C1,"mmyy")</f>
        <v>Q-0MM/DD/YYYY</v>
      </c>
      <c r="F1" s="7" t="s">
        <v>201</v>
      </c>
      <c r="G1" s="15">
        <v>411001</v>
      </c>
      <c r="H1" s="15">
        <f>'P&amp;L'!$D$3</f>
        <v>0</v>
      </c>
      <c r="I1" s="15"/>
      <c r="J1" s="16"/>
      <c r="K1" s="15"/>
      <c r="L1" s="16"/>
      <c r="M1" s="17"/>
      <c r="N1" s="17"/>
      <c r="O1" s="17"/>
      <c r="P1" s="17"/>
      <c r="Q1" s="17"/>
      <c r="R1" s="17"/>
      <c r="S1" s="35" t="s">
        <v>311</v>
      </c>
      <c r="T1" s="40">
        <f>-'P&amp;L'!H10</f>
        <v>0</v>
      </c>
      <c r="X1" s="1" t="s">
        <v>201</v>
      </c>
    </row>
    <row r="2" spans="3:24" x14ac:dyDescent="0.2">
      <c r="C2" s="3" t="str">
        <f>C1</f>
        <v>MM/DD/YYYY</v>
      </c>
      <c r="E2" s="7" t="str">
        <f t="shared" ref="E2:E47" si="0">"Q-"&amp;H2&amp;TEXT(C2,"mmyy")</f>
        <v>Q-0MM/DD/YYYY</v>
      </c>
      <c r="F2" s="7" t="s">
        <v>201</v>
      </c>
      <c r="G2" s="15">
        <v>424010</v>
      </c>
      <c r="H2" s="15">
        <f>'P&amp;L'!$D$3</f>
        <v>0</v>
      </c>
      <c r="I2" s="15"/>
      <c r="J2" s="16"/>
      <c r="K2" s="15"/>
      <c r="L2" s="16"/>
      <c r="M2" s="17"/>
      <c r="N2" s="17"/>
      <c r="O2" s="17"/>
      <c r="P2" s="17"/>
      <c r="Q2" s="17"/>
      <c r="R2" s="17"/>
      <c r="S2" s="35" t="s">
        <v>312</v>
      </c>
      <c r="T2" s="40">
        <f>-'P&amp;L'!H11</f>
        <v>0</v>
      </c>
      <c r="X2" s="1" t="s">
        <v>201</v>
      </c>
    </row>
    <row r="3" spans="3:24" x14ac:dyDescent="0.2">
      <c r="C3" s="3" t="str">
        <f t="shared" ref="C3:C66" si="1">C2</f>
        <v>MM/DD/YYYY</v>
      </c>
      <c r="E3" s="7" t="str">
        <f t="shared" si="0"/>
        <v>Q-0MM/DD/YYYY</v>
      </c>
      <c r="F3" s="7" t="s">
        <v>201</v>
      </c>
      <c r="G3" s="15">
        <v>424011</v>
      </c>
      <c r="H3" s="15">
        <f>'P&amp;L'!$D$3</f>
        <v>0</v>
      </c>
      <c r="I3" s="15"/>
      <c r="J3" s="16"/>
      <c r="K3" s="15"/>
      <c r="L3" s="16"/>
      <c r="M3" s="17"/>
      <c r="N3" s="17"/>
      <c r="O3" s="17"/>
      <c r="P3" s="17"/>
      <c r="Q3" s="17"/>
      <c r="R3" s="17"/>
      <c r="S3" s="35" t="s">
        <v>313</v>
      </c>
      <c r="T3" s="40">
        <f>-'P&amp;L'!H12</f>
        <v>0</v>
      </c>
      <c r="X3" s="1" t="s">
        <v>201</v>
      </c>
    </row>
    <row r="4" spans="3:24" x14ac:dyDescent="0.2">
      <c r="C4" s="3" t="str">
        <f t="shared" si="1"/>
        <v>MM/DD/YYYY</v>
      </c>
      <c r="E4" s="7" t="str">
        <f t="shared" si="0"/>
        <v>Q-0MM/DD/YYYY</v>
      </c>
      <c r="F4" s="7" t="s">
        <v>201</v>
      </c>
      <c r="G4" s="15">
        <v>424012</v>
      </c>
      <c r="H4" s="15">
        <f>'P&amp;L'!$D$3</f>
        <v>0</v>
      </c>
      <c r="I4" s="15"/>
      <c r="J4" s="16"/>
      <c r="K4" s="15"/>
      <c r="L4" s="16"/>
      <c r="M4" s="17"/>
      <c r="N4" s="17"/>
      <c r="O4" s="17"/>
      <c r="P4" s="17"/>
      <c r="Q4" s="17"/>
      <c r="R4" s="17"/>
      <c r="S4" s="35" t="s">
        <v>314</v>
      </c>
      <c r="T4" s="40">
        <f>-'P&amp;L'!H13</f>
        <v>0</v>
      </c>
      <c r="X4" s="1" t="s">
        <v>201</v>
      </c>
    </row>
    <row r="5" spans="3:24" x14ac:dyDescent="0.2">
      <c r="C5" s="3" t="str">
        <f t="shared" si="1"/>
        <v>MM/DD/YYYY</v>
      </c>
      <c r="E5" s="7" t="str">
        <f t="shared" si="0"/>
        <v>Q-0MM/DD/YYYY</v>
      </c>
      <c r="F5" s="7" t="s">
        <v>201</v>
      </c>
      <c r="G5" s="15">
        <v>434010</v>
      </c>
      <c r="H5" s="15">
        <f>'P&amp;L'!$D$3</f>
        <v>0</v>
      </c>
      <c r="I5" s="15"/>
      <c r="J5" s="16"/>
      <c r="K5" s="15"/>
      <c r="L5" s="16"/>
      <c r="M5" s="17"/>
      <c r="N5" s="17"/>
      <c r="O5" s="17"/>
      <c r="P5" s="17"/>
      <c r="Q5" s="17"/>
      <c r="R5" s="17"/>
      <c r="S5" s="35" t="s">
        <v>401</v>
      </c>
      <c r="T5" s="40">
        <f>-'P&amp;L'!H14</f>
        <v>0</v>
      </c>
      <c r="X5" s="1" t="s">
        <v>201</v>
      </c>
    </row>
    <row r="6" spans="3:24" x14ac:dyDescent="0.2">
      <c r="C6" s="3" t="str">
        <f t="shared" si="1"/>
        <v>MM/DD/YYYY</v>
      </c>
      <c r="E6" s="7" t="str">
        <f t="shared" si="0"/>
        <v>Q-0MM/DD/YYYY</v>
      </c>
      <c r="F6" s="7" t="s">
        <v>201</v>
      </c>
      <c r="G6" s="15">
        <v>434011</v>
      </c>
      <c r="H6" s="15">
        <f>'P&amp;L'!$D$3</f>
        <v>0</v>
      </c>
      <c r="I6" s="15"/>
      <c r="J6" s="16"/>
      <c r="K6" s="15"/>
      <c r="L6" s="16"/>
      <c r="M6" s="17"/>
      <c r="N6" s="17"/>
      <c r="O6" s="17"/>
      <c r="P6" s="17"/>
      <c r="Q6" s="17"/>
      <c r="R6" s="17"/>
      <c r="S6" s="35" t="s">
        <v>402</v>
      </c>
      <c r="T6" s="40">
        <f>-'P&amp;L'!H15</f>
        <v>0</v>
      </c>
      <c r="X6" s="1" t="s">
        <v>201</v>
      </c>
    </row>
    <row r="7" spans="3:24" x14ac:dyDescent="0.2">
      <c r="C7" s="3" t="str">
        <f t="shared" si="1"/>
        <v>MM/DD/YYYY</v>
      </c>
      <c r="E7" s="7" t="str">
        <f t="shared" si="0"/>
        <v>Q-0MM/DD/YYYY</v>
      </c>
      <c r="F7" s="7" t="s">
        <v>201</v>
      </c>
      <c r="G7" s="15">
        <v>434012</v>
      </c>
      <c r="H7" s="15">
        <f>'P&amp;L'!$D$3</f>
        <v>0</v>
      </c>
      <c r="I7" s="15"/>
      <c r="J7" s="16"/>
      <c r="K7" s="15"/>
      <c r="L7" s="16"/>
      <c r="M7" s="17"/>
      <c r="N7" s="17"/>
      <c r="O7" s="17"/>
      <c r="P7" s="17"/>
      <c r="Q7" s="17"/>
      <c r="R7" s="17"/>
      <c r="S7" s="35" t="s">
        <v>403</v>
      </c>
      <c r="T7" s="40">
        <f>-'P&amp;L'!H16</f>
        <v>0</v>
      </c>
      <c r="X7" s="1" t="s">
        <v>201</v>
      </c>
    </row>
    <row r="8" spans="3:24" x14ac:dyDescent="0.2">
      <c r="C8" s="3" t="str">
        <f t="shared" si="1"/>
        <v>MM/DD/YYYY</v>
      </c>
      <c r="E8" s="7" t="str">
        <f t="shared" si="0"/>
        <v>Q-0MM/DD/YYYY</v>
      </c>
      <c r="F8" s="7" t="s">
        <v>201</v>
      </c>
      <c r="G8" s="15">
        <v>444010</v>
      </c>
      <c r="H8" s="15">
        <f>'P&amp;L'!$D$3</f>
        <v>0</v>
      </c>
      <c r="I8" s="15"/>
      <c r="J8" s="16"/>
      <c r="K8" s="15"/>
      <c r="L8" s="16"/>
      <c r="M8" s="17"/>
      <c r="N8" s="17"/>
      <c r="O8" s="17"/>
      <c r="P8" s="17"/>
      <c r="Q8" s="17"/>
      <c r="R8" s="17"/>
      <c r="S8" s="35" t="s">
        <v>404</v>
      </c>
      <c r="T8" s="40">
        <f>-'P&amp;L'!H17</f>
        <v>0</v>
      </c>
      <c r="X8" s="1" t="s">
        <v>201</v>
      </c>
    </row>
    <row r="9" spans="3:24" x14ac:dyDescent="0.2">
      <c r="C9" s="3" t="str">
        <f t="shared" si="1"/>
        <v>MM/DD/YYYY</v>
      </c>
      <c r="E9" s="7" t="str">
        <f t="shared" si="0"/>
        <v>Q-0MM/DD/YYYY</v>
      </c>
      <c r="F9" s="7" t="s">
        <v>201</v>
      </c>
      <c r="G9" s="15">
        <v>444011</v>
      </c>
      <c r="H9" s="15">
        <f>'P&amp;L'!$D$3</f>
        <v>0</v>
      </c>
      <c r="I9" s="15"/>
      <c r="J9" s="16"/>
      <c r="K9" s="15"/>
      <c r="L9" s="16"/>
      <c r="M9" s="17"/>
      <c r="N9" s="17"/>
      <c r="O9" s="17"/>
      <c r="P9" s="17"/>
      <c r="Q9" s="17"/>
      <c r="R9" s="17"/>
      <c r="S9" s="35" t="s">
        <v>405</v>
      </c>
      <c r="T9" s="40">
        <f>-'P&amp;L'!H18</f>
        <v>0</v>
      </c>
      <c r="X9" s="1" t="s">
        <v>201</v>
      </c>
    </row>
    <row r="10" spans="3:24" x14ac:dyDescent="0.2">
      <c r="C10" s="3" t="str">
        <f t="shared" si="1"/>
        <v>MM/DD/YYYY</v>
      </c>
      <c r="E10" s="7" t="str">
        <f t="shared" si="0"/>
        <v>Q-0MM/DD/YYYY</v>
      </c>
      <c r="F10" s="7" t="s">
        <v>201</v>
      </c>
      <c r="G10" s="15">
        <v>444012</v>
      </c>
      <c r="H10" s="15">
        <f>'P&amp;L'!$D$3</f>
        <v>0</v>
      </c>
      <c r="I10" s="15"/>
      <c r="J10" s="16"/>
      <c r="K10" s="15"/>
      <c r="L10" s="16"/>
      <c r="M10" s="17"/>
      <c r="N10" s="17"/>
      <c r="O10" s="17"/>
      <c r="P10" s="17"/>
      <c r="Q10" s="17"/>
      <c r="R10" s="17"/>
      <c r="S10" s="35" t="s">
        <v>406</v>
      </c>
      <c r="T10" s="40">
        <f>-'P&amp;L'!H19</f>
        <v>0</v>
      </c>
      <c r="X10" s="1" t="s">
        <v>201</v>
      </c>
    </row>
    <row r="11" spans="3:24" x14ac:dyDescent="0.2">
      <c r="C11" s="3" t="str">
        <f t="shared" si="1"/>
        <v>MM/DD/YYYY</v>
      </c>
      <c r="E11" s="7" t="str">
        <f t="shared" si="0"/>
        <v>Q-0MM/DD/YYYY</v>
      </c>
      <c r="F11" s="7" t="s">
        <v>201</v>
      </c>
      <c r="G11" s="15">
        <v>444013</v>
      </c>
      <c r="H11" s="15">
        <f>'P&amp;L'!$D$3</f>
        <v>0</v>
      </c>
      <c r="I11" s="15"/>
      <c r="J11" s="16"/>
      <c r="K11" s="15"/>
      <c r="L11" s="16"/>
      <c r="M11" s="17"/>
      <c r="N11" s="17"/>
      <c r="O11" s="17"/>
      <c r="P11" s="17"/>
      <c r="Q11" s="17"/>
      <c r="R11" s="17"/>
      <c r="S11" s="35" t="s">
        <v>407</v>
      </c>
      <c r="T11" s="40">
        <f>-'P&amp;L'!H20</f>
        <v>0</v>
      </c>
      <c r="X11" s="1" t="s">
        <v>201</v>
      </c>
    </row>
    <row r="12" spans="3:24" x14ac:dyDescent="0.2">
      <c r="C12" s="3" t="str">
        <f t="shared" si="1"/>
        <v>MM/DD/YYYY</v>
      </c>
      <c r="E12" s="7" t="str">
        <f t="shared" si="0"/>
        <v>Q-0MM/DD/YYYY</v>
      </c>
      <c r="F12" s="7" t="s">
        <v>201</v>
      </c>
      <c r="G12" s="15">
        <v>444014</v>
      </c>
      <c r="H12" s="15">
        <f>'P&amp;L'!$D$3</f>
        <v>0</v>
      </c>
      <c r="I12" s="15"/>
      <c r="J12" s="16"/>
      <c r="K12" s="15"/>
      <c r="L12" s="16"/>
      <c r="M12" s="17"/>
      <c r="N12" s="17"/>
      <c r="O12" s="17"/>
      <c r="P12" s="17"/>
      <c r="Q12" s="17"/>
      <c r="R12" s="17"/>
      <c r="S12" s="35" t="s">
        <v>408</v>
      </c>
      <c r="T12" s="40">
        <f>-'P&amp;L'!H21</f>
        <v>0</v>
      </c>
      <c r="X12" s="1" t="s">
        <v>201</v>
      </c>
    </row>
    <row r="13" spans="3:24" x14ac:dyDescent="0.2">
      <c r="C13" s="3" t="str">
        <f t="shared" si="1"/>
        <v>MM/DD/YYYY</v>
      </c>
      <c r="E13" s="7" t="str">
        <f t="shared" si="0"/>
        <v>Q-0MM/DD/YYYY</v>
      </c>
      <c r="F13" s="7" t="s">
        <v>201</v>
      </c>
      <c r="G13" s="15">
        <v>454010</v>
      </c>
      <c r="H13" s="15">
        <f>'P&amp;L'!$D$3</f>
        <v>0</v>
      </c>
      <c r="I13" s="15"/>
      <c r="J13" s="16"/>
      <c r="K13" s="15"/>
      <c r="L13" s="16"/>
      <c r="M13" s="17"/>
      <c r="N13" s="17"/>
      <c r="O13" s="17"/>
      <c r="P13" s="17"/>
      <c r="Q13" s="17"/>
      <c r="R13" s="17"/>
      <c r="S13" s="35" t="s">
        <v>315</v>
      </c>
      <c r="T13" s="40">
        <f>-'P&amp;L'!H22</f>
        <v>0</v>
      </c>
      <c r="X13" s="1" t="s">
        <v>201</v>
      </c>
    </row>
    <row r="14" spans="3:24" x14ac:dyDescent="0.2">
      <c r="C14" s="3" t="str">
        <f t="shared" si="1"/>
        <v>MM/DD/YYYY</v>
      </c>
      <c r="E14" s="7" t="str">
        <f t="shared" si="0"/>
        <v>Q-0MM/DD/YYYY</v>
      </c>
      <c r="F14" s="7" t="s">
        <v>201</v>
      </c>
      <c r="G14" s="15">
        <v>454011</v>
      </c>
      <c r="H14" s="15">
        <f>'P&amp;L'!$D$3</f>
        <v>0</v>
      </c>
      <c r="I14" s="15"/>
      <c r="J14" s="16"/>
      <c r="K14" s="15"/>
      <c r="L14" s="16"/>
      <c r="M14" s="17"/>
      <c r="N14" s="17"/>
      <c r="O14" s="17"/>
      <c r="P14" s="17"/>
      <c r="Q14" s="17"/>
      <c r="R14" s="17"/>
      <c r="S14" s="35" t="s">
        <v>316</v>
      </c>
      <c r="T14" s="40">
        <f>-'P&amp;L'!H23</f>
        <v>0</v>
      </c>
      <c r="X14" s="1" t="s">
        <v>201</v>
      </c>
    </row>
    <row r="15" spans="3:24" x14ac:dyDescent="0.2">
      <c r="C15" s="3" t="str">
        <f t="shared" si="1"/>
        <v>MM/DD/YYYY</v>
      </c>
      <c r="E15" s="7" t="str">
        <f t="shared" si="0"/>
        <v>Q-0MM/DD/YYYY</v>
      </c>
      <c r="F15" s="7" t="s">
        <v>201</v>
      </c>
      <c r="G15" s="15">
        <v>454012</v>
      </c>
      <c r="H15" s="15">
        <f>'P&amp;L'!$D$3</f>
        <v>0</v>
      </c>
      <c r="I15" s="15"/>
      <c r="J15" s="16"/>
      <c r="K15" s="15"/>
      <c r="L15" s="16"/>
      <c r="M15" s="17"/>
      <c r="N15" s="17"/>
      <c r="O15" s="17"/>
      <c r="P15" s="17"/>
      <c r="Q15" s="17"/>
      <c r="R15" s="17"/>
      <c r="S15" s="35" t="s">
        <v>317</v>
      </c>
      <c r="T15" s="40">
        <f>-'P&amp;L'!H24</f>
        <v>0</v>
      </c>
      <c r="X15" s="1" t="s">
        <v>201</v>
      </c>
    </row>
    <row r="16" spans="3:24" x14ac:dyDescent="0.2">
      <c r="C16" s="3" t="str">
        <f t="shared" si="1"/>
        <v>MM/DD/YYYY</v>
      </c>
      <c r="E16" s="7" t="str">
        <f t="shared" si="0"/>
        <v>Q-0MM/DD/YYYY</v>
      </c>
      <c r="F16" s="7" t="s">
        <v>201</v>
      </c>
      <c r="G16" s="15">
        <v>454013</v>
      </c>
      <c r="H16" s="15">
        <f>'P&amp;L'!$D$3</f>
        <v>0</v>
      </c>
      <c r="I16" s="15"/>
      <c r="J16" s="16"/>
      <c r="K16" s="15"/>
      <c r="L16" s="16"/>
      <c r="M16" s="17"/>
      <c r="N16" s="17"/>
      <c r="O16" s="17"/>
      <c r="P16" s="17"/>
      <c r="Q16" s="17"/>
      <c r="R16" s="17"/>
      <c r="S16" s="35" t="s">
        <v>318</v>
      </c>
      <c r="T16" s="40">
        <f>-'P&amp;L'!H25</f>
        <v>0</v>
      </c>
      <c r="X16" s="1" t="s">
        <v>201</v>
      </c>
    </row>
    <row r="17" spans="3:24" x14ac:dyDescent="0.2">
      <c r="C17" s="3" t="str">
        <f t="shared" si="1"/>
        <v>MM/DD/YYYY</v>
      </c>
      <c r="E17" s="7" t="str">
        <f t="shared" si="0"/>
        <v>Q-0MM/DD/YYYY</v>
      </c>
      <c r="F17" s="7" t="s">
        <v>201</v>
      </c>
      <c r="G17" s="15">
        <v>454014</v>
      </c>
      <c r="H17" s="15">
        <f>'P&amp;L'!$D$3</f>
        <v>0</v>
      </c>
      <c r="I17" s="15"/>
      <c r="J17" s="16"/>
      <c r="K17" s="15"/>
      <c r="L17" s="16"/>
      <c r="M17" s="17"/>
      <c r="N17" s="17"/>
      <c r="O17" s="17"/>
      <c r="P17" s="17"/>
      <c r="Q17" s="17"/>
      <c r="R17" s="17"/>
      <c r="S17" s="35" t="s">
        <v>319</v>
      </c>
      <c r="T17" s="40">
        <f>-'P&amp;L'!H26</f>
        <v>0</v>
      </c>
      <c r="X17" s="1" t="s">
        <v>201</v>
      </c>
    </row>
    <row r="18" spans="3:24" x14ac:dyDescent="0.2">
      <c r="C18" s="3" t="str">
        <f t="shared" si="1"/>
        <v>MM/DD/YYYY</v>
      </c>
      <c r="E18" s="7" t="str">
        <f t="shared" si="0"/>
        <v>Q-0MM/DD/YYYY</v>
      </c>
      <c r="F18" s="7" t="s">
        <v>201</v>
      </c>
      <c r="G18" s="15">
        <v>454015</v>
      </c>
      <c r="H18" s="15">
        <f>'P&amp;L'!$D$3</f>
        <v>0</v>
      </c>
      <c r="I18" s="15"/>
      <c r="J18" s="16"/>
      <c r="K18" s="15"/>
      <c r="L18" s="16"/>
      <c r="M18" s="17"/>
      <c r="N18" s="17"/>
      <c r="O18" s="17"/>
      <c r="P18" s="17"/>
      <c r="Q18" s="17"/>
      <c r="R18" s="17"/>
      <c r="S18" s="35" t="s">
        <v>320</v>
      </c>
      <c r="T18" s="40">
        <f>-'P&amp;L'!H27</f>
        <v>0</v>
      </c>
      <c r="X18" s="1" t="s">
        <v>201</v>
      </c>
    </row>
    <row r="19" spans="3:24" x14ac:dyDescent="0.2">
      <c r="C19" s="3" t="str">
        <f t="shared" si="1"/>
        <v>MM/DD/YYYY</v>
      </c>
      <c r="E19" s="7" t="str">
        <f t="shared" si="0"/>
        <v>Q-0MM/DD/YYYY</v>
      </c>
      <c r="F19" s="7" t="s">
        <v>201</v>
      </c>
      <c r="G19" s="15">
        <v>454016</v>
      </c>
      <c r="H19" s="15">
        <f>'P&amp;L'!$D$3</f>
        <v>0</v>
      </c>
      <c r="I19" s="15"/>
      <c r="J19" s="16"/>
      <c r="K19" s="15"/>
      <c r="L19" s="16"/>
      <c r="M19" s="17"/>
      <c r="N19" s="17"/>
      <c r="O19" s="17"/>
      <c r="P19" s="17"/>
      <c r="Q19" s="17"/>
      <c r="R19" s="17"/>
      <c r="S19" s="35" t="s">
        <v>321</v>
      </c>
      <c r="T19" s="40">
        <f>-'P&amp;L'!H28</f>
        <v>0</v>
      </c>
      <c r="X19" s="1" t="s">
        <v>201</v>
      </c>
    </row>
    <row r="20" spans="3:24" x14ac:dyDescent="0.2">
      <c r="C20" s="3" t="str">
        <f t="shared" si="1"/>
        <v>MM/DD/YYYY</v>
      </c>
      <c r="E20" s="7" t="str">
        <f t="shared" si="0"/>
        <v>Q-0MM/DD/YYYY</v>
      </c>
      <c r="F20" s="7" t="s">
        <v>201</v>
      </c>
      <c r="G20" s="15">
        <v>454017</v>
      </c>
      <c r="H20" s="15">
        <f>'P&amp;L'!$D$3</f>
        <v>0</v>
      </c>
      <c r="I20" s="15"/>
      <c r="J20" s="16"/>
      <c r="K20" s="15"/>
      <c r="L20" s="16"/>
      <c r="M20" s="17"/>
      <c r="N20" s="17"/>
      <c r="O20" s="17"/>
      <c r="P20" s="17"/>
      <c r="Q20" s="17"/>
      <c r="R20" s="17"/>
      <c r="S20" s="35" t="s">
        <v>322</v>
      </c>
      <c r="T20" s="40">
        <f>-'P&amp;L'!H29</f>
        <v>0</v>
      </c>
      <c r="X20" s="1" t="s">
        <v>201</v>
      </c>
    </row>
    <row r="21" spans="3:24" x14ac:dyDescent="0.2">
      <c r="C21" s="3" t="str">
        <f t="shared" si="1"/>
        <v>MM/DD/YYYY</v>
      </c>
      <c r="E21" s="7" t="str">
        <f t="shared" si="0"/>
        <v>Q-0MM/DD/YYYY</v>
      </c>
      <c r="F21" s="7" t="s">
        <v>201</v>
      </c>
      <c r="G21" s="15">
        <v>454018</v>
      </c>
      <c r="H21" s="15">
        <f>'P&amp;L'!$D$3</f>
        <v>0</v>
      </c>
      <c r="I21" s="15"/>
      <c r="J21" s="16"/>
      <c r="K21" s="15"/>
      <c r="L21" s="16"/>
      <c r="M21" s="17"/>
      <c r="N21" s="17"/>
      <c r="O21" s="17"/>
      <c r="P21" s="17"/>
      <c r="Q21" s="17"/>
      <c r="R21" s="17"/>
      <c r="S21" s="35" t="s">
        <v>236</v>
      </c>
      <c r="T21" s="40">
        <f>-'P&amp;L'!H30</f>
        <v>0</v>
      </c>
      <c r="X21" s="1" t="s">
        <v>201</v>
      </c>
    </row>
    <row r="22" spans="3:24" x14ac:dyDescent="0.2">
      <c r="C22" s="3" t="str">
        <f t="shared" si="1"/>
        <v>MM/DD/YYYY</v>
      </c>
      <c r="E22" s="7" t="str">
        <f t="shared" si="0"/>
        <v>Q-0MM/DD/YYYY</v>
      </c>
      <c r="F22" s="7" t="s">
        <v>201</v>
      </c>
      <c r="G22" s="15">
        <v>474206</v>
      </c>
      <c r="H22" s="15">
        <f>'P&amp;L'!$D$3</f>
        <v>0</v>
      </c>
      <c r="I22" s="15"/>
      <c r="J22" s="16"/>
      <c r="K22" s="15"/>
      <c r="L22" s="16"/>
      <c r="M22" s="17"/>
      <c r="N22" s="17"/>
      <c r="O22" s="17"/>
      <c r="P22" s="17"/>
      <c r="Q22" s="17"/>
      <c r="R22" s="17"/>
      <c r="S22" s="35" t="s">
        <v>237</v>
      </c>
      <c r="T22" s="40">
        <f>-'P&amp;L'!H31</f>
        <v>0</v>
      </c>
      <c r="X22" s="1" t="s">
        <v>201</v>
      </c>
    </row>
    <row r="23" spans="3:24" x14ac:dyDescent="0.2">
      <c r="C23" s="3" t="str">
        <f t="shared" si="1"/>
        <v>MM/DD/YYYY</v>
      </c>
      <c r="E23" s="7" t="str">
        <f t="shared" si="0"/>
        <v>Q-0MM/DD/YYYY</v>
      </c>
      <c r="F23" s="7" t="s">
        <v>201</v>
      </c>
      <c r="G23" s="15">
        <v>474211</v>
      </c>
      <c r="H23" s="15">
        <f>'P&amp;L'!$D$3</f>
        <v>0</v>
      </c>
      <c r="I23" s="15"/>
      <c r="J23" s="16"/>
      <c r="K23" s="15"/>
      <c r="L23" s="16"/>
      <c r="M23" s="17"/>
      <c r="N23" s="17"/>
      <c r="O23" s="17"/>
      <c r="P23" s="17"/>
      <c r="Q23" s="17"/>
      <c r="R23" s="17"/>
      <c r="S23" s="35" t="s">
        <v>238</v>
      </c>
      <c r="T23" s="40">
        <f>-'P&amp;L'!H32</f>
        <v>0</v>
      </c>
      <c r="X23" s="1" t="s">
        <v>201</v>
      </c>
    </row>
    <row r="24" spans="3:24" x14ac:dyDescent="0.2">
      <c r="C24" s="3" t="str">
        <f t="shared" si="1"/>
        <v>MM/DD/YYYY</v>
      </c>
      <c r="E24" s="7" t="str">
        <f t="shared" si="0"/>
        <v>Q-0MM/DD/YYYY</v>
      </c>
      <c r="F24" s="7" t="s">
        <v>201</v>
      </c>
      <c r="G24" s="15">
        <v>474212</v>
      </c>
      <c r="H24" s="15">
        <f>'P&amp;L'!$D$3</f>
        <v>0</v>
      </c>
      <c r="I24" s="15"/>
      <c r="J24" s="16"/>
      <c r="K24" s="15"/>
      <c r="L24" s="16"/>
      <c r="M24" s="17"/>
      <c r="N24" s="17"/>
      <c r="O24" s="17"/>
      <c r="P24" s="17"/>
      <c r="Q24" s="17"/>
      <c r="R24" s="17"/>
      <c r="S24" s="35" t="s">
        <v>323</v>
      </c>
      <c r="T24" s="40">
        <f>-'P&amp;L'!H33</f>
        <v>0</v>
      </c>
      <c r="X24" s="1" t="s">
        <v>201</v>
      </c>
    </row>
    <row r="25" spans="3:24" x14ac:dyDescent="0.2">
      <c r="C25" s="3" t="str">
        <f t="shared" si="1"/>
        <v>MM/DD/YYYY</v>
      </c>
      <c r="E25" s="7" t="str">
        <f t="shared" si="0"/>
        <v>Q-0MM/DD/YYYY</v>
      </c>
      <c r="F25" s="7" t="s">
        <v>201</v>
      </c>
      <c r="G25" s="15">
        <v>474220</v>
      </c>
      <c r="H25" s="15">
        <f>'P&amp;L'!$D$3</f>
        <v>0</v>
      </c>
      <c r="I25" s="15"/>
      <c r="J25" s="16"/>
      <c r="K25" s="15"/>
      <c r="L25" s="16"/>
      <c r="M25" s="17"/>
      <c r="N25" s="17"/>
      <c r="O25" s="17"/>
      <c r="P25" s="17"/>
      <c r="Q25" s="17"/>
      <c r="R25" s="17"/>
      <c r="S25" s="35" t="s">
        <v>324</v>
      </c>
      <c r="T25" s="40">
        <f>-'P&amp;L'!H34</f>
        <v>0</v>
      </c>
      <c r="X25" s="1" t="s">
        <v>201</v>
      </c>
    </row>
    <row r="26" spans="3:24" x14ac:dyDescent="0.2">
      <c r="C26" s="3" t="str">
        <f t="shared" si="1"/>
        <v>MM/DD/YYYY</v>
      </c>
      <c r="E26" s="7" t="str">
        <f t="shared" si="0"/>
        <v>Q-0MM/DD/YYYY</v>
      </c>
      <c r="F26" s="7" t="s">
        <v>201</v>
      </c>
      <c r="G26" s="15">
        <v>474221</v>
      </c>
      <c r="H26" s="15">
        <f>'P&amp;L'!$D$3</f>
        <v>0</v>
      </c>
      <c r="I26" s="15"/>
      <c r="J26" s="16"/>
      <c r="K26" s="15"/>
      <c r="L26" s="16"/>
      <c r="M26" s="17"/>
      <c r="N26" s="17"/>
      <c r="O26" s="17"/>
      <c r="P26" s="17"/>
      <c r="Q26" s="17"/>
      <c r="R26" s="17"/>
      <c r="S26" s="35" t="s">
        <v>325</v>
      </c>
      <c r="T26" s="40">
        <f>-'P&amp;L'!H35</f>
        <v>0</v>
      </c>
      <c r="X26" s="1" t="s">
        <v>201</v>
      </c>
    </row>
    <row r="27" spans="3:24" x14ac:dyDescent="0.2">
      <c r="C27" s="3" t="str">
        <f t="shared" si="1"/>
        <v>MM/DD/YYYY</v>
      </c>
      <c r="E27" s="7" t="str">
        <f t="shared" si="0"/>
        <v>Q-0MM/DD/YYYY</v>
      </c>
      <c r="F27" s="7" t="s">
        <v>201</v>
      </c>
      <c r="G27" s="15">
        <v>474230</v>
      </c>
      <c r="H27" s="15">
        <f>'P&amp;L'!$D$3</f>
        <v>0</v>
      </c>
      <c r="I27" s="15"/>
      <c r="J27" s="16"/>
      <c r="K27" s="15"/>
      <c r="L27" s="16"/>
      <c r="M27" s="17"/>
      <c r="N27" s="17"/>
      <c r="O27" s="17"/>
      <c r="P27" s="17"/>
      <c r="Q27" s="17"/>
      <c r="R27" s="17"/>
      <c r="S27" s="35" t="s">
        <v>326</v>
      </c>
      <c r="T27" s="40">
        <f>-'P&amp;L'!H36</f>
        <v>0</v>
      </c>
      <c r="X27" s="1" t="s">
        <v>201</v>
      </c>
    </row>
    <row r="28" spans="3:24" x14ac:dyDescent="0.2">
      <c r="C28" s="3" t="str">
        <f t="shared" si="1"/>
        <v>MM/DD/YYYY</v>
      </c>
      <c r="E28" s="7" t="str">
        <f t="shared" si="0"/>
        <v>Q-0MM/DD/YYYY</v>
      </c>
      <c r="F28" s="7" t="s">
        <v>201</v>
      </c>
      <c r="G28" s="15">
        <v>474231</v>
      </c>
      <c r="H28" s="15">
        <f>'P&amp;L'!$D$3</f>
        <v>0</v>
      </c>
      <c r="I28" s="15"/>
      <c r="J28" s="16"/>
      <c r="K28" s="15"/>
      <c r="L28" s="16"/>
      <c r="M28" s="17"/>
      <c r="N28" s="17"/>
      <c r="O28" s="17"/>
      <c r="P28" s="17"/>
      <c r="Q28" s="17"/>
      <c r="R28" s="17"/>
      <c r="S28" s="35" t="s">
        <v>239</v>
      </c>
      <c r="T28" s="40">
        <f>-'P&amp;L'!H37</f>
        <v>0</v>
      </c>
      <c r="X28" s="1" t="s">
        <v>201</v>
      </c>
    </row>
    <row r="29" spans="3:24" x14ac:dyDescent="0.2">
      <c r="C29" s="3" t="str">
        <f t="shared" si="1"/>
        <v>MM/DD/YYYY</v>
      </c>
      <c r="E29" s="7" t="str">
        <f t="shared" si="0"/>
        <v>Q-0MM/DD/YYYY</v>
      </c>
      <c r="F29" s="7" t="s">
        <v>201</v>
      </c>
      <c r="G29" s="15">
        <v>474232</v>
      </c>
      <c r="H29" s="15">
        <f>'P&amp;L'!$D$3</f>
        <v>0</v>
      </c>
      <c r="I29" s="15"/>
      <c r="J29" s="16"/>
      <c r="K29" s="15"/>
      <c r="L29" s="16"/>
      <c r="M29" s="17"/>
      <c r="N29" s="17"/>
      <c r="O29" s="17"/>
      <c r="P29" s="17"/>
      <c r="Q29" s="17"/>
      <c r="R29" s="17"/>
      <c r="S29" s="35" t="s">
        <v>216</v>
      </c>
      <c r="T29" s="40">
        <f>-'P&amp;L'!H38</f>
        <v>0</v>
      </c>
      <c r="X29" s="1" t="s">
        <v>201</v>
      </c>
    </row>
    <row r="30" spans="3:24" x14ac:dyDescent="0.2">
      <c r="C30" s="3" t="str">
        <f t="shared" si="1"/>
        <v>MM/DD/YYYY</v>
      </c>
      <c r="E30" s="7" t="str">
        <f t="shared" si="0"/>
        <v>Q-0MM/DD/YYYY</v>
      </c>
      <c r="F30" s="7" t="s">
        <v>201</v>
      </c>
      <c r="G30" s="15">
        <v>474270</v>
      </c>
      <c r="H30" s="15">
        <f>'P&amp;L'!$D$3</f>
        <v>0</v>
      </c>
      <c r="I30" s="15"/>
      <c r="J30" s="16"/>
      <c r="K30" s="15"/>
      <c r="L30" s="16"/>
      <c r="M30" s="17"/>
      <c r="N30" s="17"/>
      <c r="O30" s="17"/>
      <c r="P30" s="17"/>
      <c r="Q30" s="17"/>
      <c r="R30" s="17"/>
      <c r="S30" s="35" t="s">
        <v>327</v>
      </c>
      <c r="T30" s="40">
        <f>-'P&amp;L'!H39</f>
        <v>0</v>
      </c>
      <c r="X30" s="1" t="s">
        <v>201</v>
      </c>
    </row>
    <row r="31" spans="3:24" x14ac:dyDescent="0.2">
      <c r="C31" s="3" t="str">
        <f t="shared" si="1"/>
        <v>MM/DD/YYYY</v>
      </c>
      <c r="E31" s="7" t="str">
        <f t="shared" si="0"/>
        <v>Q-0MM/DD/YYYY</v>
      </c>
      <c r="F31" s="7" t="s">
        <v>201</v>
      </c>
      <c r="G31" s="15">
        <v>484010</v>
      </c>
      <c r="H31" s="15">
        <f>'P&amp;L'!$D$3</f>
        <v>0</v>
      </c>
      <c r="I31" s="15"/>
      <c r="J31" s="16"/>
      <c r="K31" s="15"/>
      <c r="L31" s="16"/>
      <c r="M31" s="17"/>
      <c r="N31" s="17"/>
      <c r="O31" s="17"/>
      <c r="P31" s="17"/>
      <c r="Q31" s="17"/>
      <c r="R31" s="17"/>
      <c r="S31" s="35" t="s">
        <v>328</v>
      </c>
      <c r="T31" s="40">
        <f>-'P&amp;L'!H40</f>
        <v>0</v>
      </c>
      <c r="X31" s="1" t="s">
        <v>201</v>
      </c>
    </row>
    <row r="32" spans="3:24" x14ac:dyDescent="0.2">
      <c r="C32" s="3" t="str">
        <f t="shared" si="1"/>
        <v>MM/DD/YYYY</v>
      </c>
      <c r="E32" s="7" t="str">
        <f t="shared" si="0"/>
        <v>Q-0MM/DD/YYYY</v>
      </c>
      <c r="F32" s="7" t="s">
        <v>201</v>
      </c>
      <c r="G32" s="15">
        <v>484011</v>
      </c>
      <c r="H32" s="15">
        <f>'P&amp;L'!$D$3</f>
        <v>0</v>
      </c>
      <c r="I32" s="15"/>
      <c r="J32" s="16"/>
      <c r="K32" s="15"/>
      <c r="L32" s="16"/>
      <c r="M32" s="17"/>
      <c r="N32" s="17"/>
      <c r="O32" s="17"/>
      <c r="P32" s="17"/>
      <c r="Q32" s="17"/>
      <c r="R32" s="17"/>
      <c r="S32" s="35" t="s">
        <v>329</v>
      </c>
      <c r="T32" s="40">
        <f>-'P&amp;L'!H41</f>
        <v>0</v>
      </c>
      <c r="X32" s="1" t="s">
        <v>201</v>
      </c>
    </row>
    <row r="33" spans="3:24" x14ac:dyDescent="0.2">
      <c r="C33" s="3" t="str">
        <f t="shared" si="1"/>
        <v>MM/DD/YYYY</v>
      </c>
      <c r="E33" s="7" t="str">
        <f t="shared" si="0"/>
        <v>Q-0MM/DD/YYYY</v>
      </c>
      <c r="F33" s="7" t="s">
        <v>201</v>
      </c>
      <c r="G33" s="15">
        <v>484012</v>
      </c>
      <c r="H33" s="15">
        <f>'P&amp;L'!$D$3</f>
        <v>0</v>
      </c>
      <c r="I33" s="15"/>
      <c r="J33" s="16"/>
      <c r="K33" s="15"/>
      <c r="L33" s="16"/>
      <c r="M33" s="17"/>
      <c r="N33" s="17"/>
      <c r="O33" s="17"/>
      <c r="P33" s="17"/>
      <c r="Q33" s="17"/>
      <c r="R33" s="17"/>
      <c r="S33" s="35" t="s">
        <v>330</v>
      </c>
      <c r="T33" s="40">
        <f>-'P&amp;L'!H42</f>
        <v>0</v>
      </c>
      <c r="X33" s="1" t="s">
        <v>201</v>
      </c>
    </row>
    <row r="34" spans="3:24" x14ac:dyDescent="0.2">
      <c r="C34" s="3" t="str">
        <f t="shared" si="1"/>
        <v>MM/DD/YYYY</v>
      </c>
      <c r="E34" s="7" t="str">
        <f t="shared" si="0"/>
        <v>Q-0MM/DD/YYYY</v>
      </c>
      <c r="F34" s="7" t="s">
        <v>201</v>
      </c>
      <c r="G34" s="15">
        <v>484013</v>
      </c>
      <c r="H34" s="15">
        <f>'P&amp;L'!$D$3</f>
        <v>0</v>
      </c>
      <c r="I34" s="15"/>
      <c r="J34" s="16"/>
      <c r="K34" s="15"/>
      <c r="L34" s="16"/>
      <c r="M34" s="17"/>
      <c r="N34" s="17"/>
      <c r="O34" s="17"/>
      <c r="P34" s="17"/>
      <c r="Q34" s="17"/>
      <c r="R34" s="17"/>
      <c r="S34" s="35" t="s">
        <v>331</v>
      </c>
      <c r="T34" s="40">
        <f>-'P&amp;L'!H43</f>
        <v>0</v>
      </c>
      <c r="X34" s="1" t="s">
        <v>201</v>
      </c>
    </row>
    <row r="35" spans="3:24" x14ac:dyDescent="0.2">
      <c r="C35" s="3" t="str">
        <f t="shared" si="1"/>
        <v>MM/DD/YYYY</v>
      </c>
      <c r="E35" s="7" t="str">
        <f t="shared" si="0"/>
        <v>Q-0MM/DD/YYYY</v>
      </c>
      <c r="F35" s="7" t="s">
        <v>201</v>
      </c>
      <c r="G35" s="15">
        <v>555010</v>
      </c>
      <c r="H35" s="15">
        <f>'P&amp;L'!$D$3</f>
        <v>0</v>
      </c>
      <c r="I35" s="15"/>
      <c r="J35" s="16"/>
      <c r="K35" s="15"/>
      <c r="L35" s="16"/>
      <c r="M35" s="17"/>
      <c r="N35" s="17"/>
      <c r="O35" s="17"/>
      <c r="P35" s="17"/>
      <c r="Q35" s="17"/>
      <c r="R35" s="17"/>
      <c r="S35" s="35" t="s">
        <v>332</v>
      </c>
      <c r="T35" s="40">
        <f>-'P&amp;L'!H44</f>
        <v>0</v>
      </c>
      <c r="X35" s="1" t="s">
        <v>201</v>
      </c>
    </row>
    <row r="36" spans="3:24" x14ac:dyDescent="0.2">
      <c r="C36" s="3" t="str">
        <f t="shared" si="1"/>
        <v>MM/DD/YYYY</v>
      </c>
      <c r="E36" s="7" t="str">
        <f t="shared" si="0"/>
        <v>Q-0MM/DD/YYYY</v>
      </c>
      <c r="F36" s="7" t="s">
        <v>201</v>
      </c>
      <c r="G36" s="15">
        <v>555020</v>
      </c>
      <c r="H36" s="15">
        <f>'P&amp;L'!$D$3</f>
        <v>0</v>
      </c>
      <c r="I36" s="15"/>
      <c r="J36" s="16"/>
      <c r="K36" s="15"/>
      <c r="L36" s="16"/>
      <c r="M36" s="17"/>
      <c r="N36" s="17"/>
      <c r="O36" s="17"/>
      <c r="P36" s="17"/>
      <c r="Q36" s="17"/>
      <c r="R36" s="17"/>
      <c r="S36" s="35" t="s">
        <v>333</v>
      </c>
      <c r="T36" s="40">
        <f>-'P&amp;L'!H45</f>
        <v>0</v>
      </c>
      <c r="X36" s="1" t="s">
        <v>201</v>
      </c>
    </row>
    <row r="37" spans="3:24" x14ac:dyDescent="0.2">
      <c r="C37" s="3" t="str">
        <f t="shared" si="1"/>
        <v>MM/DD/YYYY</v>
      </c>
      <c r="E37" s="7" t="str">
        <f t="shared" si="0"/>
        <v>Q-0MM/DD/YYYY</v>
      </c>
      <c r="F37" s="7" t="s">
        <v>201</v>
      </c>
      <c r="G37" s="15">
        <v>555080</v>
      </c>
      <c r="H37" s="15">
        <f>'P&amp;L'!$D$3</f>
        <v>0</v>
      </c>
      <c r="I37" s="15"/>
      <c r="J37" s="16"/>
      <c r="K37" s="15"/>
      <c r="L37" s="16"/>
      <c r="M37" s="17"/>
      <c r="N37" s="17"/>
      <c r="O37" s="17"/>
      <c r="P37" s="17"/>
      <c r="Q37" s="17"/>
      <c r="R37" s="17"/>
      <c r="S37" s="35" t="s">
        <v>334</v>
      </c>
      <c r="T37" s="40">
        <f>-'P&amp;L'!H46</f>
        <v>0</v>
      </c>
      <c r="X37" s="1" t="s">
        <v>201</v>
      </c>
    </row>
    <row r="38" spans="3:24" x14ac:dyDescent="0.2">
      <c r="C38" s="3" t="str">
        <f t="shared" si="1"/>
        <v>MM/DD/YYYY</v>
      </c>
      <c r="E38" s="7" t="str">
        <f t="shared" si="0"/>
        <v>Q-0MM/DD/YYYY</v>
      </c>
      <c r="F38" s="7" t="s">
        <v>201</v>
      </c>
      <c r="G38" s="15">
        <v>555090</v>
      </c>
      <c r="H38" s="15">
        <f>'P&amp;L'!$D$3</f>
        <v>0</v>
      </c>
      <c r="I38" s="15"/>
      <c r="J38" s="16"/>
      <c r="K38" s="15"/>
      <c r="L38" s="16"/>
      <c r="M38" s="17"/>
      <c r="N38" s="17"/>
      <c r="O38" s="17"/>
      <c r="P38" s="17"/>
      <c r="Q38" s="17"/>
      <c r="R38" s="17"/>
      <c r="S38" s="35" t="s">
        <v>335</v>
      </c>
      <c r="T38" s="40">
        <f>-'P&amp;L'!H47</f>
        <v>0</v>
      </c>
      <c r="X38" s="1" t="s">
        <v>201</v>
      </c>
    </row>
    <row r="39" spans="3:24" x14ac:dyDescent="0.2">
      <c r="C39" s="3" t="str">
        <f t="shared" si="1"/>
        <v>MM/DD/YYYY</v>
      </c>
      <c r="E39" s="7" t="str">
        <f t="shared" si="0"/>
        <v>Q-0MM/DD/YYYY</v>
      </c>
      <c r="F39" s="7" t="s">
        <v>201</v>
      </c>
      <c r="G39" s="15">
        <v>585010</v>
      </c>
      <c r="H39" s="15">
        <f>'P&amp;L'!$D$3</f>
        <v>0</v>
      </c>
      <c r="I39" s="15"/>
      <c r="J39" s="16"/>
      <c r="K39" s="15"/>
      <c r="L39" s="16"/>
      <c r="M39" s="17"/>
      <c r="N39" s="17"/>
      <c r="O39" s="17"/>
      <c r="P39" s="17"/>
      <c r="Q39" s="17"/>
      <c r="R39" s="17"/>
      <c r="S39" s="35" t="s">
        <v>240</v>
      </c>
      <c r="T39" s="40">
        <f>-'P&amp;L'!H48</f>
        <v>0</v>
      </c>
      <c r="X39" s="1" t="s">
        <v>201</v>
      </c>
    </row>
    <row r="40" spans="3:24" x14ac:dyDescent="0.2">
      <c r="C40" s="3" t="str">
        <f t="shared" si="1"/>
        <v>MM/DD/YYYY</v>
      </c>
      <c r="E40" s="7" t="str">
        <f t="shared" si="0"/>
        <v>Q-0MM/DD/YYYY</v>
      </c>
      <c r="F40" s="7" t="s">
        <v>201</v>
      </c>
      <c r="G40" s="15">
        <v>585011</v>
      </c>
      <c r="H40" s="15">
        <f>'P&amp;L'!$D$3</f>
        <v>0</v>
      </c>
      <c r="I40" s="15"/>
      <c r="J40" s="16"/>
      <c r="K40" s="15"/>
      <c r="L40" s="16"/>
      <c r="M40" s="17"/>
      <c r="N40" s="17"/>
      <c r="O40" s="17"/>
      <c r="P40" s="17"/>
      <c r="Q40" s="17"/>
      <c r="R40" s="17"/>
      <c r="S40" s="35" t="s">
        <v>336</v>
      </c>
      <c r="T40" s="40">
        <f>-'P&amp;L'!H49</f>
        <v>0</v>
      </c>
      <c r="X40" s="1" t="s">
        <v>201</v>
      </c>
    </row>
    <row r="41" spans="3:24" x14ac:dyDescent="0.2">
      <c r="C41" s="3" t="str">
        <f t="shared" si="1"/>
        <v>MM/DD/YYYY</v>
      </c>
      <c r="E41" s="7" t="str">
        <f t="shared" si="0"/>
        <v>Q-0MM/DD/YYYY</v>
      </c>
      <c r="F41" s="7" t="s">
        <v>201</v>
      </c>
      <c r="G41" s="15">
        <v>585012</v>
      </c>
      <c r="H41" s="15">
        <f>'P&amp;L'!$D$3</f>
        <v>0</v>
      </c>
      <c r="I41" s="15"/>
      <c r="J41" s="16"/>
      <c r="K41" s="15"/>
      <c r="L41" s="16"/>
      <c r="M41" s="17"/>
      <c r="N41" s="17"/>
      <c r="O41" s="17"/>
      <c r="P41" s="17"/>
      <c r="Q41" s="17"/>
      <c r="R41" s="17"/>
      <c r="S41" s="35" t="s">
        <v>337</v>
      </c>
      <c r="T41" s="40">
        <f>-'P&amp;L'!H50</f>
        <v>0</v>
      </c>
      <c r="X41" s="1" t="s">
        <v>201</v>
      </c>
    </row>
    <row r="42" spans="3:24" x14ac:dyDescent="0.2">
      <c r="C42" s="3" t="str">
        <f t="shared" si="1"/>
        <v>MM/DD/YYYY</v>
      </c>
      <c r="E42" s="7" t="str">
        <f t="shared" si="0"/>
        <v>Q-0MM/DD/YYYY</v>
      </c>
      <c r="F42" s="7" t="s">
        <v>201</v>
      </c>
      <c r="G42" s="15">
        <v>585013</v>
      </c>
      <c r="H42" s="15">
        <f>'P&amp;L'!$D$3</f>
        <v>0</v>
      </c>
      <c r="I42" s="15"/>
      <c r="J42" s="16"/>
      <c r="K42" s="15"/>
      <c r="L42" s="16"/>
      <c r="M42" s="17"/>
      <c r="N42" s="17"/>
      <c r="O42" s="17"/>
      <c r="P42" s="17"/>
      <c r="Q42" s="17"/>
      <c r="R42" s="17"/>
      <c r="S42" s="35" t="s">
        <v>338</v>
      </c>
      <c r="T42" s="40">
        <f>-'P&amp;L'!H51</f>
        <v>0</v>
      </c>
      <c r="X42" s="1" t="s">
        <v>201</v>
      </c>
    </row>
    <row r="43" spans="3:24" x14ac:dyDescent="0.2">
      <c r="C43" s="3" t="str">
        <f t="shared" si="1"/>
        <v>MM/DD/YYYY</v>
      </c>
      <c r="E43" s="7" t="str">
        <f t="shared" si="0"/>
        <v>Q-0MM/DD/YYYY</v>
      </c>
      <c r="F43" s="7" t="s">
        <v>201</v>
      </c>
      <c r="G43" s="15">
        <v>585014</v>
      </c>
      <c r="H43" s="15">
        <f>'P&amp;L'!$D$3</f>
        <v>0</v>
      </c>
      <c r="I43" s="15"/>
      <c r="J43" s="16"/>
      <c r="K43" s="15"/>
      <c r="L43" s="16"/>
      <c r="M43" s="17"/>
      <c r="N43" s="17"/>
      <c r="O43" s="17"/>
      <c r="P43" s="17"/>
      <c r="Q43" s="17"/>
      <c r="R43" s="17"/>
      <c r="S43" s="35" t="s">
        <v>222</v>
      </c>
      <c r="T43" s="40">
        <f>-'P&amp;L'!H52</f>
        <v>0</v>
      </c>
      <c r="X43" s="1" t="s">
        <v>201</v>
      </c>
    </row>
    <row r="44" spans="3:24" x14ac:dyDescent="0.2">
      <c r="C44" s="3" t="str">
        <f t="shared" si="1"/>
        <v>MM/DD/YYYY</v>
      </c>
      <c r="E44" s="7" t="str">
        <f t="shared" si="0"/>
        <v>Q-0MM/DD/YYYY</v>
      </c>
      <c r="F44" s="7" t="s">
        <v>201</v>
      </c>
      <c r="G44" s="15">
        <v>585015</v>
      </c>
      <c r="H44" s="15">
        <f>'P&amp;L'!$D$3</f>
        <v>0</v>
      </c>
      <c r="I44" s="15"/>
      <c r="J44" s="16"/>
      <c r="K44" s="15"/>
      <c r="L44" s="16"/>
      <c r="M44" s="17"/>
      <c r="N44" s="17"/>
      <c r="O44" s="17"/>
      <c r="P44" s="17"/>
      <c r="Q44" s="17"/>
      <c r="R44" s="17"/>
      <c r="S44" s="35" t="s">
        <v>241</v>
      </c>
      <c r="T44" s="40">
        <f>-'P&amp;L'!H53</f>
        <v>0</v>
      </c>
      <c r="X44" s="1" t="s">
        <v>201</v>
      </c>
    </row>
    <row r="45" spans="3:24" x14ac:dyDescent="0.2">
      <c r="C45" s="3" t="str">
        <f t="shared" si="1"/>
        <v>MM/DD/YYYY</v>
      </c>
      <c r="E45" s="7" t="str">
        <f t="shared" si="0"/>
        <v>Q-0MM/DD/YYYY</v>
      </c>
      <c r="F45" s="7" t="s">
        <v>201</v>
      </c>
      <c r="G45" s="15">
        <v>585016</v>
      </c>
      <c r="H45" s="15">
        <f>'P&amp;L'!$D$3</f>
        <v>0</v>
      </c>
      <c r="I45" s="15"/>
      <c r="J45" s="16"/>
      <c r="K45" s="15"/>
      <c r="L45" s="16"/>
      <c r="M45" s="17"/>
      <c r="N45" s="17"/>
      <c r="O45" s="17"/>
      <c r="P45" s="17"/>
      <c r="Q45" s="17"/>
      <c r="R45" s="17"/>
      <c r="S45" s="35" t="s">
        <v>339</v>
      </c>
      <c r="T45" s="40">
        <f>-'P&amp;L'!H54</f>
        <v>0</v>
      </c>
      <c r="X45" s="1" t="s">
        <v>201</v>
      </c>
    </row>
    <row r="46" spans="3:24" x14ac:dyDescent="0.2">
      <c r="C46" s="3" t="str">
        <f t="shared" si="1"/>
        <v>MM/DD/YYYY</v>
      </c>
      <c r="E46" s="7" t="str">
        <f t="shared" si="0"/>
        <v>Q-0MM/DD/YYYY</v>
      </c>
      <c r="F46" s="7" t="s">
        <v>201</v>
      </c>
      <c r="G46" s="15">
        <v>585017</v>
      </c>
      <c r="H46" s="15">
        <f>'P&amp;L'!$D$3</f>
        <v>0</v>
      </c>
      <c r="I46" s="15"/>
      <c r="J46" s="16"/>
      <c r="K46" s="15"/>
      <c r="L46" s="16"/>
      <c r="M46" s="17"/>
      <c r="N46" s="17"/>
      <c r="O46" s="17"/>
      <c r="P46" s="17"/>
      <c r="Q46" s="17"/>
      <c r="R46" s="17"/>
      <c r="S46" s="35" t="s">
        <v>340</v>
      </c>
      <c r="T46" s="40">
        <f>-'P&amp;L'!H55</f>
        <v>0</v>
      </c>
      <c r="X46" s="1" t="s">
        <v>201</v>
      </c>
    </row>
    <row r="47" spans="3:24" x14ac:dyDescent="0.2">
      <c r="C47" s="3" t="str">
        <f t="shared" si="1"/>
        <v>MM/DD/YYYY</v>
      </c>
      <c r="E47" s="7" t="str">
        <f t="shared" si="0"/>
        <v>Q-0MM/DD/YYYY</v>
      </c>
      <c r="F47" s="7" t="s">
        <v>201</v>
      </c>
      <c r="G47" s="15">
        <v>585018</v>
      </c>
      <c r="H47" s="15">
        <f>'P&amp;L'!$D$3</f>
        <v>0</v>
      </c>
      <c r="I47" s="15"/>
      <c r="J47" s="16"/>
      <c r="K47" s="15"/>
      <c r="L47" s="16"/>
      <c r="M47" s="17"/>
      <c r="N47" s="17"/>
      <c r="O47" s="17"/>
      <c r="P47" s="17"/>
      <c r="Q47" s="17"/>
      <c r="R47" s="17"/>
      <c r="S47" s="35" t="s">
        <v>341</v>
      </c>
      <c r="T47" s="40">
        <f>-'P&amp;L'!H56</f>
        <v>0</v>
      </c>
      <c r="X47" s="1" t="s">
        <v>201</v>
      </c>
    </row>
    <row r="48" spans="3:24" x14ac:dyDescent="0.2">
      <c r="C48" s="3" t="str">
        <f t="shared" si="1"/>
        <v>MM/DD/YYYY</v>
      </c>
      <c r="E48" s="7" t="str">
        <f t="shared" ref="E48:E111" si="2">"Q-"&amp;H48&amp;TEXT(C48,"mmyy")</f>
        <v>Q-0MM/DD/YYYY</v>
      </c>
      <c r="F48" s="7" t="s">
        <v>201</v>
      </c>
      <c r="G48" s="18">
        <v>616004</v>
      </c>
      <c r="H48" s="18">
        <f>'P&amp;L'!$D$3</f>
        <v>0</v>
      </c>
      <c r="I48" s="18"/>
      <c r="J48" s="19"/>
      <c r="K48" s="18"/>
      <c r="L48" s="19"/>
      <c r="M48" s="20"/>
      <c r="N48" s="20"/>
      <c r="O48" s="20"/>
      <c r="P48" s="20"/>
      <c r="Q48" s="20"/>
      <c r="R48" s="20"/>
      <c r="S48" s="36" t="s">
        <v>242</v>
      </c>
      <c r="T48" s="41">
        <f>'P&amp;L'!H61</f>
        <v>0</v>
      </c>
      <c r="X48" s="1" t="s">
        <v>201</v>
      </c>
    </row>
    <row r="49" spans="1:24" x14ac:dyDescent="0.2">
      <c r="C49" s="3" t="str">
        <f t="shared" si="1"/>
        <v>MM/DD/YYYY</v>
      </c>
      <c r="E49" s="7" t="str">
        <f t="shared" si="2"/>
        <v>Q-0MM/DD/YYYY</v>
      </c>
      <c r="F49" s="7" t="s">
        <v>201</v>
      </c>
      <c r="G49" s="18">
        <v>616005</v>
      </c>
      <c r="H49" s="18">
        <f>'P&amp;L'!$D$3</f>
        <v>0</v>
      </c>
      <c r="I49" s="18"/>
      <c r="J49" s="19"/>
      <c r="K49" s="18"/>
      <c r="L49" s="19"/>
      <c r="M49" s="20"/>
      <c r="N49" s="20"/>
      <c r="O49" s="20"/>
      <c r="P49" s="20"/>
      <c r="Q49" s="20"/>
      <c r="R49" s="20"/>
      <c r="S49" s="36" t="s">
        <v>256</v>
      </c>
      <c r="T49" s="41">
        <f>'P&amp;L'!H62</f>
        <v>0</v>
      </c>
      <c r="X49" s="1" t="s">
        <v>201</v>
      </c>
    </row>
    <row r="50" spans="1:24" x14ac:dyDescent="0.2">
      <c r="C50" s="3" t="str">
        <f t="shared" si="1"/>
        <v>MM/DD/YYYY</v>
      </c>
      <c r="E50" s="7" t="str">
        <f t="shared" si="2"/>
        <v>Q-0MM/DD/YYYY</v>
      </c>
      <c r="F50" s="7" t="s">
        <v>201</v>
      </c>
      <c r="G50" s="18">
        <v>616006</v>
      </c>
      <c r="H50" s="18">
        <f>'P&amp;L'!$D$3</f>
        <v>0</v>
      </c>
      <c r="I50" s="18"/>
      <c r="J50" s="19"/>
      <c r="K50" s="18"/>
      <c r="L50" s="19"/>
      <c r="M50" s="20"/>
      <c r="N50" s="20"/>
      <c r="O50" s="20"/>
      <c r="P50" s="20"/>
      <c r="Q50" s="20"/>
      <c r="R50" s="20"/>
      <c r="S50" s="36" t="s">
        <v>342</v>
      </c>
      <c r="T50" s="41">
        <f>'P&amp;L'!H63</f>
        <v>0</v>
      </c>
      <c r="X50" s="1" t="s">
        <v>201</v>
      </c>
    </row>
    <row r="51" spans="1:24" x14ac:dyDescent="0.2">
      <c r="C51" s="3" t="str">
        <f t="shared" si="1"/>
        <v>MM/DD/YYYY</v>
      </c>
      <c r="E51" s="7" t="str">
        <f t="shared" si="2"/>
        <v>Q-0MM/DD/YYYY</v>
      </c>
      <c r="F51" s="7" t="s">
        <v>201</v>
      </c>
      <c r="G51" s="18">
        <v>616101</v>
      </c>
      <c r="H51" s="18">
        <f>'P&amp;L'!$D$3</f>
        <v>0</v>
      </c>
      <c r="I51" s="18"/>
      <c r="J51" s="19"/>
      <c r="K51" s="18"/>
      <c r="L51" s="19"/>
      <c r="M51" s="20"/>
      <c r="N51" s="20"/>
      <c r="O51" s="20"/>
      <c r="P51" s="20"/>
      <c r="Q51" s="20"/>
      <c r="R51" s="20"/>
      <c r="S51" s="36" t="s">
        <v>343</v>
      </c>
      <c r="T51" s="41">
        <f>'P&amp;L'!H64</f>
        <v>0</v>
      </c>
      <c r="X51" s="1" t="s">
        <v>201</v>
      </c>
    </row>
    <row r="52" spans="1:24" x14ac:dyDescent="0.2">
      <c r="C52" s="3" t="str">
        <f t="shared" si="1"/>
        <v>MM/DD/YYYY</v>
      </c>
      <c r="E52" s="7" t="str">
        <f t="shared" si="2"/>
        <v>Q-0MM/DD/YYYY</v>
      </c>
      <c r="F52" s="7" t="s">
        <v>201</v>
      </c>
      <c r="G52" s="18">
        <v>616102</v>
      </c>
      <c r="H52" s="18">
        <f>'P&amp;L'!$D$3</f>
        <v>0</v>
      </c>
      <c r="I52" s="18"/>
      <c r="J52" s="19"/>
      <c r="K52" s="18"/>
      <c r="L52" s="19"/>
      <c r="M52" s="20"/>
      <c r="N52" s="20"/>
      <c r="O52" s="20"/>
      <c r="P52" s="20"/>
      <c r="Q52" s="20"/>
      <c r="R52" s="20"/>
      <c r="S52" s="36" t="s">
        <v>344</v>
      </c>
      <c r="T52" s="41">
        <f>'P&amp;L'!H65</f>
        <v>0</v>
      </c>
      <c r="X52" s="1" t="s">
        <v>201</v>
      </c>
    </row>
    <row r="53" spans="1:24" x14ac:dyDescent="0.2">
      <c r="C53" s="3" t="str">
        <f t="shared" si="1"/>
        <v>MM/DD/YYYY</v>
      </c>
      <c r="E53" s="7" t="str">
        <f t="shared" si="2"/>
        <v>Q-0MM/DD/YYYY</v>
      </c>
      <c r="F53" s="7" t="s">
        <v>201</v>
      </c>
      <c r="G53" s="18">
        <v>616106</v>
      </c>
      <c r="H53" s="18">
        <f>'P&amp;L'!$D$3</f>
        <v>0</v>
      </c>
      <c r="I53" s="18"/>
      <c r="J53" s="19"/>
      <c r="K53" s="18"/>
      <c r="L53" s="19"/>
      <c r="M53" s="20"/>
      <c r="N53" s="20"/>
      <c r="O53" s="20"/>
      <c r="P53" s="20"/>
      <c r="Q53" s="20"/>
      <c r="R53" s="20"/>
      <c r="S53" s="36" t="s">
        <v>345</v>
      </c>
      <c r="T53" s="41">
        <f>'P&amp;L'!H66</f>
        <v>0</v>
      </c>
      <c r="X53" s="1" t="s">
        <v>201</v>
      </c>
    </row>
    <row r="54" spans="1:24" x14ac:dyDescent="0.2">
      <c r="C54" s="3" t="str">
        <f t="shared" si="1"/>
        <v>MM/DD/YYYY</v>
      </c>
      <c r="E54" s="7" t="str">
        <f t="shared" si="2"/>
        <v>Q-0MM/DD/YYYY</v>
      </c>
      <c r="F54" s="7" t="s">
        <v>201</v>
      </c>
      <c r="G54" s="18">
        <v>616111</v>
      </c>
      <c r="H54" s="18">
        <f>'P&amp;L'!$D$3</f>
        <v>0</v>
      </c>
      <c r="I54" s="18"/>
      <c r="J54" s="19"/>
      <c r="K54" s="18"/>
      <c r="L54" s="19"/>
      <c r="M54" s="20"/>
      <c r="N54" s="20"/>
      <c r="O54" s="20"/>
      <c r="P54" s="20"/>
      <c r="Q54" s="20"/>
      <c r="R54" s="20"/>
      <c r="S54" s="36" t="s">
        <v>346</v>
      </c>
      <c r="T54" s="41">
        <f>'P&amp;L'!H67</f>
        <v>0</v>
      </c>
      <c r="X54" s="1" t="s">
        <v>201</v>
      </c>
    </row>
    <row r="55" spans="1:24" x14ac:dyDescent="0.2">
      <c r="C55" s="3" t="str">
        <f t="shared" si="1"/>
        <v>MM/DD/YYYY</v>
      </c>
      <c r="E55" s="7" t="str">
        <f t="shared" si="2"/>
        <v>Q-0MM/DD/YYYY</v>
      </c>
      <c r="F55" s="7" t="s">
        <v>201</v>
      </c>
      <c r="G55" s="18">
        <v>616837</v>
      </c>
      <c r="H55" s="18">
        <f>'P&amp;L'!$D$3</f>
        <v>0</v>
      </c>
      <c r="I55" s="18"/>
      <c r="J55" s="19"/>
      <c r="K55" s="18"/>
      <c r="L55" s="19"/>
      <c r="M55" s="20"/>
      <c r="N55" s="20"/>
      <c r="O55" s="20"/>
      <c r="P55" s="20"/>
      <c r="Q55" s="20"/>
      <c r="R55" s="20"/>
      <c r="S55" s="36" t="s">
        <v>243</v>
      </c>
      <c r="T55" s="41">
        <f>'P&amp;L'!H68</f>
        <v>0</v>
      </c>
      <c r="X55" s="1" t="s">
        <v>201</v>
      </c>
    </row>
    <row r="56" spans="1:24" x14ac:dyDescent="0.2">
      <c r="C56" s="3" t="str">
        <f t="shared" si="1"/>
        <v>MM/DD/YYYY</v>
      </c>
      <c r="E56" s="7" t="str">
        <f t="shared" si="2"/>
        <v>Q-0MM/DD/YYYY</v>
      </c>
      <c r="F56" s="7" t="s">
        <v>201</v>
      </c>
      <c r="G56" s="18">
        <v>616901</v>
      </c>
      <c r="H56" s="18">
        <f>'P&amp;L'!$D$3</f>
        <v>0</v>
      </c>
      <c r="I56" s="18"/>
      <c r="J56" s="19"/>
      <c r="K56" s="18"/>
      <c r="L56" s="19"/>
      <c r="M56" s="20"/>
      <c r="N56" s="20"/>
      <c r="O56" s="20"/>
      <c r="P56" s="20"/>
      <c r="Q56" s="20"/>
      <c r="R56" s="20"/>
      <c r="S56" s="36" t="s">
        <v>347</v>
      </c>
      <c r="T56" s="41">
        <f>'P&amp;L'!H69</f>
        <v>0</v>
      </c>
      <c r="X56" s="1" t="s">
        <v>201</v>
      </c>
    </row>
    <row r="57" spans="1:24" x14ac:dyDescent="0.2">
      <c r="C57" s="3" t="str">
        <f t="shared" si="1"/>
        <v>MM/DD/YYYY</v>
      </c>
      <c r="E57" s="7" t="str">
        <f t="shared" si="2"/>
        <v>Q-0MM/DD/YYYY</v>
      </c>
      <c r="F57" s="7" t="s">
        <v>201</v>
      </c>
      <c r="G57" s="18">
        <v>636205</v>
      </c>
      <c r="H57" s="18">
        <f>'P&amp;L'!$D$3</f>
        <v>0</v>
      </c>
      <c r="I57" s="18"/>
      <c r="J57" s="19"/>
      <c r="K57" s="18"/>
      <c r="L57" s="19"/>
      <c r="M57" s="20"/>
      <c r="N57" s="20"/>
      <c r="O57" s="20"/>
      <c r="P57" s="20"/>
      <c r="Q57" s="20"/>
      <c r="R57" s="20"/>
      <c r="S57" s="36" t="s">
        <v>217</v>
      </c>
      <c r="T57" s="41">
        <f>'P&amp;L'!H70</f>
        <v>0</v>
      </c>
      <c r="X57" s="1" t="s">
        <v>201</v>
      </c>
    </row>
    <row r="58" spans="1:24" x14ac:dyDescent="0.2">
      <c r="C58" s="3" t="str">
        <f t="shared" si="1"/>
        <v>MM/DD/YYYY</v>
      </c>
      <c r="E58" s="7" t="str">
        <f t="shared" si="2"/>
        <v>Q-0MM/DD/YYYY</v>
      </c>
      <c r="F58" s="7" t="s">
        <v>201</v>
      </c>
      <c r="G58" s="18">
        <v>636212</v>
      </c>
      <c r="H58" s="18">
        <f>'P&amp;L'!$D$3</f>
        <v>0</v>
      </c>
      <c r="I58" s="18"/>
      <c r="J58" s="19"/>
      <c r="K58" s="18"/>
      <c r="L58" s="19"/>
      <c r="M58" s="20"/>
      <c r="N58" s="20"/>
      <c r="O58" s="20"/>
      <c r="P58" s="20"/>
      <c r="Q58" s="20"/>
      <c r="R58" s="20"/>
      <c r="S58" s="36" t="s">
        <v>218</v>
      </c>
      <c r="T58" s="41">
        <f>'P&amp;L'!H71</f>
        <v>0</v>
      </c>
      <c r="X58" s="1" t="s">
        <v>201</v>
      </c>
    </row>
    <row r="59" spans="1:24" x14ac:dyDescent="0.2">
      <c r="C59" s="3" t="str">
        <f t="shared" si="1"/>
        <v>MM/DD/YYYY</v>
      </c>
      <c r="E59" s="7" t="str">
        <f t="shared" si="2"/>
        <v>Q-0MM/DD/YYYY</v>
      </c>
      <c r="F59" s="7" t="s">
        <v>201</v>
      </c>
      <c r="G59" s="18">
        <v>636221</v>
      </c>
      <c r="H59" s="18">
        <f>'P&amp;L'!$D$3</f>
        <v>0</v>
      </c>
      <c r="I59" s="18"/>
      <c r="J59" s="19"/>
      <c r="K59" s="18"/>
      <c r="L59" s="19"/>
      <c r="M59" s="20"/>
      <c r="N59" s="20"/>
      <c r="O59" s="20"/>
      <c r="P59" s="20"/>
      <c r="Q59" s="20"/>
      <c r="R59" s="20"/>
      <c r="S59" s="36" t="s">
        <v>219</v>
      </c>
      <c r="T59" s="41">
        <f>'P&amp;L'!H72</f>
        <v>0</v>
      </c>
      <c r="X59" s="1" t="s">
        <v>201</v>
      </c>
    </row>
    <row r="60" spans="1:24" x14ac:dyDescent="0.2">
      <c r="C60" s="3" t="str">
        <f t="shared" si="1"/>
        <v>MM/DD/YYYY</v>
      </c>
      <c r="E60" s="7" t="str">
        <f t="shared" si="2"/>
        <v>Q-0MM/DD/YYYY</v>
      </c>
      <c r="F60" s="7" t="s">
        <v>201</v>
      </c>
      <c r="G60" s="18">
        <v>636302</v>
      </c>
      <c r="H60" s="18">
        <f>'P&amp;L'!$D$3</f>
        <v>0</v>
      </c>
      <c r="I60" s="18"/>
      <c r="J60" s="19"/>
      <c r="K60" s="18"/>
      <c r="L60" s="19"/>
      <c r="M60" s="20"/>
      <c r="N60" s="20"/>
      <c r="O60" s="20"/>
      <c r="P60" s="20"/>
      <c r="Q60" s="20"/>
      <c r="R60" s="20"/>
      <c r="S60" s="36" t="s">
        <v>244</v>
      </c>
      <c r="T60" s="41">
        <f>'P&amp;L'!H73</f>
        <v>0</v>
      </c>
      <c r="X60" s="1" t="s">
        <v>201</v>
      </c>
    </row>
    <row r="61" spans="1:24" x14ac:dyDescent="0.2">
      <c r="A61" s="2"/>
      <c r="B61" s="2"/>
      <c r="C61" s="3" t="str">
        <f t="shared" si="1"/>
        <v>MM/DD/YYYY</v>
      </c>
      <c r="E61" s="7" t="str">
        <f t="shared" si="2"/>
        <v>Q-0MM/DD/YYYY</v>
      </c>
      <c r="F61" s="7" t="s">
        <v>201</v>
      </c>
      <c r="G61" s="37">
        <v>636304</v>
      </c>
      <c r="H61" s="18">
        <f>'P&amp;L'!$D$3</f>
        <v>0</v>
      </c>
      <c r="I61" s="38"/>
      <c r="J61" s="20"/>
      <c r="K61" s="38"/>
      <c r="L61" s="20"/>
      <c r="M61" s="39"/>
      <c r="N61" s="39"/>
      <c r="O61" s="39"/>
      <c r="P61" s="39"/>
      <c r="Q61" s="39"/>
      <c r="R61" s="39"/>
      <c r="S61" s="18" t="s">
        <v>348</v>
      </c>
      <c r="T61" s="41">
        <f>'P&amp;L'!H74</f>
        <v>0</v>
      </c>
      <c r="V61" s="5"/>
      <c r="W61" s="5"/>
      <c r="X61" s="1" t="s">
        <v>201</v>
      </c>
    </row>
    <row r="62" spans="1:24" x14ac:dyDescent="0.2">
      <c r="C62" s="3" t="str">
        <f t="shared" si="1"/>
        <v>MM/DD/YYYY</v>
      </c>
      <c r="E62" s="7" t="str">
        <f t="shared" si="2"/>
        <v>Q-0MM/DD/YYYY</v>
      </c>
      <c r="F62" s="7" t="s">
        <v>201</v>
      </c>
      <c r="G62" s="18">
        <v>636305</v>
      </c>
      <c r="H62" s="18">
        <f>'P&amp;L'!$D$3</f>
        <v>0</v>
      </c>
      <c r="I62" s="18"/>
      <c r="J62" s="19"/>
      <c r="K62" s="18"/>
      <c r="L62" s="19"/>
      <c r="M62" s="20"/>
      <c r="N62" s="20"/>
      <c r="O62" s="20"/>
      <c r="P62" s="20"/>
      <c r="Q62" s="20"/>
      <c r="R62" s="20"/>
      <c r="S62" s="36" t="s">
        <v>220</v>
      </c>
      <c r="T62" s="41">
        <f>'P&amp;L'!H75</f>
        <v>0</v>
      </c>
      <c r="X62" s="1" t="s">
        <v>201</v>
      </c>
    </row>
    <row r="63" spans="1:24" x14ac:dyDescent="0.2">
      <c r="C63" s="3" t="str">
        <f t="shared" si="1"/>
        <v>MM/DD/YYYY</v>
      </c>
      <c r="E63" s="7" t="str">
        <f t="shared" si="2"/>
        <v>Q-0MM/DD/YYYY</v>
      </c>
      <c r="F63" s="7" t="s">
        <v>201</v>
      </c>
      <c r="G63" s="18">
        <v>636404</v>
      </c>
      <c r="H63" s="18">
        <f>'P&amp;L'!$D$3</f>
        <v>0</v>
      </c>
      <c r="I63" s="18"/>
      <c r="J63" s="19"/>
      <c r="K63" s="18"/>
      <c r="L63" s="19"/>
      <c r="M63" s="20"/>
      <c r="N63" s="20"/>
      <c r="O63" s="20"/>
      <c r="P63" s="20"/>
      <c r="Q63" s="20"/>
      <c r="R63" s="20"/>
      <c r="S63" s="36" t="s">
        <v>349</v>
      </c>
      <c r="T63" s="41">
        <f>'P&amp;L'!H76</f>
        <v>0</v>
      </c>
      <c r="X63" s="1" t="s">
        <v>201</v>
      </c>
    </row>
    <row r="64" spans="1:24" x14ac:dyDescent="0.2">
      <c r="C64" s="3" t="str">
        <f t="shared" si="1"/>
        <v>MM/DD/YYYY</v>
      </c>
      <c r="E64" s="7" t="str">
        <f t="shared" si="2"/>
        <v>Q-0MM/DD/YYYY</v>
      </c>
      <c r="F64" s="7" t="s">
        <v>201</v>
      </c>
      <c r="G64" s="18">
        <v>636405</v>
      </c>
      <c r="H64" s="18">
        <f>'P&amp;L'!$D$3</f>
        <v>0</v>
      </c>
      <c r="I64" s="18"/>
      <c r="J64" s="19"/>
      <c r="K64" s="18"/>
      <c r="L64" s="19"/>
      <c r="M64" s="20"/>
      <c r="N64" s="20"/>
      <c r="O64" s="20"/>
      <c r="P64" s="20"/>
      <c r="Q64" s="20"/>
      <c r="R64" s="20"/>
      <c r="S64" s="36" t="s">
        <v>350</v>
      </c>
      <c r="T64" s="41">
        <f>'P&amp;L'!H77</f>
        <v>0</v>
      </c>
      <c r="X64" s="1" t="s">
        <v>201</v>
      </c>
    </row>
    <row r="65" spans="3:24" x14ac:dyDescent="0.2">
      <c r="C65" s="3" t="str">
        <f t="shared" si="1"/>
        <v>MM/DD/YYYY</v>
      </c>
      <c r="E65" s="7" t="str">
        <f t="shared" si="2"/>
        <v>Q-0MM/DD/YYYY</v>
      </c>
      <c r="F65" s="7" t="s">
        <v>201</v>
      </c>
      <c r="G65" s="18">
        <v>636560</v>
      </c>
      <c r="H65" s="18">
        <f>'P&amp;L'!$D$3</f>
        <v>0</v>
      </c>
      <c r="I65" s="18"/>
      <c r="J65" s="19"/>
      <c r="K65" s="18"/>
      <c r="L65" s="19"/>
      <c r="M65" s="20"/>
      <c r="N65" s="20"/>
      <c r="O65" s="20"/>
      <c r="P65" s="20"/>
      <c r="Q65" s="20"/>
      <c r="R65" s="20"/>
      <c r="S65" s="36" t="s">
        <v>245</v>
      </c>
      <c r="T65" s="41">
        <f>'P&amp;L'!H78</f>
        <v>0</v>
      </c>
      <c r="X65" s="1" t="s">
        <v>201</v>
      </c>
    </row>
    <row r="66" spans="3:24" x14ac:dyDescent="0.2">
      <c r="C66" s="3" t="str">
        <f t="shared" si="1"/>
        <v>MM/DD/YYYY</v>
      </c>
      <c r="E66" s="7" t="str">
        <f t="shared" si="2"/>
        <v>Q-0MM/DD/YYYY</v>
      </c>
      <c r="F66" s="7" t="s">
        <v>201</v>
      </c>
      <c r="G66" s="18">
        <v>636575</v>
      </c>
      <c r="H66" s="18">
        <f>'P&amp;L'!$D$3</f>
        <v>0</v>
      </c>
      <c r="I66" s="18"/>
      <c r="J66" s="19"/>
      <c r="K66" s="18"/>
      <c r="L66" s="19"/>
      <c r="M66" s="20"/>
      <c r="N66" s="20"/>
      <c r="O66" s="20"/>
      <c r="P66" s="20"/>
      <c r="Q66" s="20"/>
      <c r="R66" s="20"/>
      <c r="S66" s="36" t="s">
        <v>246</v>
      </c>
      <c r="T66" s="41">
        <f>'P&amp;L'!H79</f>
        <v>0</v>
      </c>
      <c r="X66" s="1" t="s">
        <v>201</v>
      </c>
    </row>
    <row r="67" spans="3:24" x14ac:dyDescent="0.2">
      <c r="C67" s="3" t="str">
        <f t="shared" ref="C67:C130" si="3">C66</f>
        <v>MM/DD/YYYY</v>
      </c>
      <c r="E67" s="7" t="str">
        <f t="shared" si="2"/>
        <v>Q-0MM/DD/YYYY</v>
      </c>
      <c r="F67" s="7" t="s">
        <v>201</v>
      </c>
      <c r="G67" s="18">
        <v>636605</v>
      </c>
      <c r="H67" s="18">
        <f>'P&amp;L'!$D$3</f>
        <v>0</v>
      </c>
      <c r="I67" s="18"/>
      <c r="J67" s="19"/>
      <c r="K67" s="18"/>
      <c r="L67" s="19"/>
      <c r="M67" s="20"/>
      <c r="N67" s="20"/>
      <c r="O67" s="20"/>
      <c r="P67" s="20"/>
      <c r="Q67" s="20"/>
      <c r="R67" s="20"/>
      <c r="S67" s="36" t="s">
        <v>247</v>
      </c>
      <c r="T67" s="41">
        <f>'P&amp;L'!H80</f>
        <v>0</v>
      </c>
      <c r="X67" s="1" t="s">
        <v>201</v>
      </c>
    </row>
    <row r="68" spans="3:24" x14ac:dyDescent="0.2">
      <c r="C68" s="3" t="str">
        <f t="shared" si="3"/>
        <v>MM/DD/YYYY</v>
      </c>
      <c r="E68" s="7" t="str">
        <f t="shared" si="2"/>
        <v>Q-0MM/DD/YYYY</v>
      </c>
      <c r="F68" s="7" t="s">
        <v>201</v>
      </c>
      <c r="G68" s="18">
        <v>636650</v>
      </c>
      <c r="H68" s="18">
        <f>'P&amp;L'!$D$3</f>
        <v>0</v>
      </c>
      <c r="I68" s="18"/>
      <c r="J68" s="19"/>
      <c r="K68" s="18"/>
      <c r="L68" s="19"/>
      <c r="M68" s="20"/>
      <c r="N68" s="20"/>
      <c r="O68" s="20"/>
      <c r="P68" s="20"/>
      <c r="Q68" s="20"/>
      <c r="R68" s="20"/>
      <c r="S68" s="36" t="s">
        <v>351</v>
      </c>
      <c r="T68" s="41">
        <f>'P&amp;L'!H81</f>
        <v>0</v>
      </c>
      <c r="X68" s="1" t="s">
        <v>201</v>
      </c>
    </row>
    <row r="69" spans="3:24" x14ac:dyDescent="0.2">
      <c r="C69" s="3" t="str">
        <f t="shared" si="3"/>
        <v>MM/DD/YYYY</v>
      </c>
      <c r="E69" s="7" t="str">
        <f t="shared" si="2"/>
        <v>Q-0MM/DD/YYYY</v>
      </c>
      <c r="F69" s="7" t="s">
        <v>201</v>
      </c>
      <c r="G69" s="18">
        <v>636675</v>
      </c>
      <c r="H69" s="18">
        <f>'P&amp;L'!$D$3</f>
        <v>0</v>
      </c>
      <c r="I69" s="18"/>
      <c r="J69" s="19"/>
      <c r="K69" s="18"/>
      <c r="L69" s="19"/>
      <c r="M69" s="20"/>
      <c r="N69" s="20"/>
      <c r="O69" s="20"/>
      <c r="P69" s="20"/>
      <c r="Q69" s="20"/>
      <c r="R69" s="20"/>
      <c r="S69" s="36" t="s">
        <v>352</v>
      </c>
      <c r="T69" s="41">
        <f>'P&amp;L'!H82</f>
        <v>0</v>
      </c>
      <c r="X69" s="1" t="s">
        <v>201</v>
      </c>
    </row>
    <row r="70" spans="3:24" x14ac:dyDescent="0.2">
      <c r="C70" s="3" t="str">
        <f t="shared" si="3"/>
        <v>MM/DD/YYYY</v>
      </c>
      <c r="E70" s="7" t="str">
        <f t="shared" si="2"/>
        <v>Q-0MM/DD/YYYY</v>
      </c>
      <c r="F70" s="7" t="s">
        <v>201</v>
      </c>
      <c r="G70" s="18">
        <v>636705</v>
      </c>
      <c r="H70" s="18">
        <f>'P&amp;L'!$D$3</f>
        <v>0</v>
      </c>
      <c r="I70" s="18"/>
      <c r="J70" s="19"/>
      <c r="K70" s="18"/>
      <c r="L70" s="19"/>
      <c r="M70" s="20"/>
      <c r="N70" s="20"/>
      <c r="O70" s="20"/>
      <c r="P70" s="20"/>
      <c r="Q70" s="20"/>
      <c r="R70" s="20"/>
      <c r="S70" s="36" t="s">
        <v>353</v>
      </c>
      <c r="T70" s="41">
        <f>'P&amp;L'!H83</f>
        <v>0</v>
      </c>
      <c r="X70" s="1" t="s">
        <v>201</v>
      </c>
    </row>
    <row r="71" spans="3:24" x14ac:dyDescent="0.2">
      <c r="C71" s="3" t="str">
        <f t="shared" si="3"/>
        <v>MM/DD/YYYY</v>
      </c>
      <c r="E71" s="7" t="str">
        <f t="shared" si="2"/>
        <v>Q-0MM/DD/YYYY</v>
      </c>
      <c r="F71" s="7" t="s">
        <v>201</v>
      </c>
      <c r="G71" s="18">
        <v>636905</v>
      </c>
      <c r="H71" s="18">
        <f>'P&amp;L'!$D$3</f>
        <v>0</v>
      </c>
      <c r="I71" s="18"/>
      <c r="J71" s="19"/>
      <c r="K71" s="18"/>
      <c r="L71" s="19"/>
      <c r="M71" s="20"/>
      <c r="N71" s="20"/>
      <c r="O71" s="20"/>
      <c r="P71" s="20"/>
      <c r="Q71" s="20"/>
      <c r="R71" s="20"/>
      <c r="S71" s="36" t="s">
        <v>221</v>
      </c>
      <c r="T71" s="41">
        <f>'P&amp;L'!H84</f>
        <v>0</v>
      </c>
      <c r="X71" s="1" t="s">
        <v>201</v>
      </c>
    </row>
    <row r="72" spans="3:24" x14ac:dyDescent="0.2">
      <c r="C72" s="3" t="str">
        <f t="shared" si="3"/>
        <v>MM/DD/YYYY</v>
      </c>
      <c r="E72" s="7" t="str">
        <f t="shared" si="2"/>
        <v>Q-0MM/DD/YYYY</v>
      </c>
      <c r="F72" s="7" t="s">
        <v>201</v>
      </c>
      <c r="G72" s="18">
        <v>656004</v>
      </c>
      <c r="H72" s="18">
        <f>'P&amp;L'!$D$3</f>
        <v>0</v>
      </c>
      <c r="I72" s="18"/>
      <c r="J72" s="19"/>
      <c r="K72" s="18"/>
      <c r="L72" s="19"/>
      <c r="M72" s="20"/>
      <c r="N72" s="20"/>
      <c r="O72" s="20"/>
      <c r="P72" s="20"/>
      <c r="Q72" s="20"/>
      <c r="R72" s="20"/>
      <c r="S72" s="36" t="s">
        <v>354</v>
      </c>
      <c r="T72" s="41">
        <f>'P&amp;L'!H85</f>
        <v>0</v>
      </c>
      <c r="X72" s="1" t="s">
        <v>201</v>
      </c>
    </row>
    <row r="73" spans="3:24" x14ac:dyDescent="0.2">
      <c r="C73" s="3" t="str">
        <f t="shared" si="3"/>
        <v>MM/DD/YYYY</v>
      </c>
      <c r="E73" s="7" t="str">
        <f t="shared" si="2"/>
        <v>Q-0MM/DD/YYYY</v>
      </c>
      <c r="F73" s="7" t="s">
        <v>201</v>
      </c>
      <c r="G73" s="18">
        <v>656008</v>
      </c>
      <c r="H73" s="18">
        <f>'P&amp;L'!$D$3</f>
        <v>0</v>
      </c>
      <c r="I73" s="18"/>
      <c r="J73" s="19"/>
      <c r="K73" s="18"/>
      <c r="L73" s="19"/>
      <c r="M73" s="20"/>
      <c r="N73" s="20"/>
      <c r="O73" s="20"/>
      <c r="P73" s="20"/>
      <c r="Q73" s="20"/>
      <c r="R73" s="20"/>
      <c r="S73" s="36" t="s">
        <v>248</v>
      </c>
      <c r="T73" s="41">
        <f>'P&amp;L'!H86</f>
        <v>0</v>
      </c>
      <c r="X73" s="1" t="s">
        <v>201</v>
      </c>
    </row>
    <row r="74" spans="3:24" x14ac:dyDescent="0.2">
      <c r="C74" s="3" t="str">
        <f t="shared" si="3"/>
        <v>MM/DD/YYYY</v>
      </c>
      <c r="E74" s="7" t="str">
        <f t="shared" si="2"/>
        <v>Q-0MM/DD/YYYY</v>
      </c>
      <c r="F74" s="7" t="s">
        <v>201</v>
      </c>
      <c r="G74" s="18">
        <v>656009</v>
      </c>
      <c r="H74" s="18">
        <f>'P&amp;L'!$D$3</f>
        <v>0</v>
      </c>
      <c r="I74" s="18"/>
      <c r="J74" s="19"/>
      <c r="K74" s="18"/>
      <c r="L74" s="19"/>
      <c r="M74" s="20"/>
      <c r="N74" s="20"/>
      <c r="O74" s="20"/>
      <c r="P74" s="20"/>
      <c r="Q74" s="20"/>
      <c r="R74" s="20"/>
      <c r="S74" s="36" t="s">
        <v>355</v>
      </c>
      <c r="T74" s="41">
        <f>'P&amp;L'!H87</f>
        <v>0</v>
      </c>
      <c r="X74" s="1" t="s">
        <v>201</v>
      </c>
    </row>
    <row r="75" spans="3:24" x14ac:dyDescent="0.2">
      <c r="C75" s="3" t="str">
        <f t="shared" si="3"/>
        <v>MM/DD/YYYY</v>
      </c>
      <c r="E75" s="7" t="str">
        <f t="shared" si="2"/>
        <v>Q-0MM/DD/YYYY</v>
      </c>
      <c r="F75" s="7" t="s">
        <v>201</v>
      </c>
      <c r="G75" s="18">
        <v>656101</v>
      </c>
      <c r="H75" s="18">
        <f>'P&amp;L'!$D$3</f>
        <v>0</v>
      </c>
      <c r="I75" s="18"/>
      <c r="J75" s="19"/>
      <c r="K75" s="18"/>
      <c r="L75" s="19"/>
      <c r="M75" s="20"/>
      <c r="N75" s="20"/>
      <c r="O75" s="20"/>
      <c r="P75" s="20"/>
      <c r="Q75" s="20"/>
      <c r="R75" s="20"/>
      <c r="S75" s="36" t="s">
        <v>356</v>
      </c>
      <c r="T75" s="41">
        <f>'P&amp;L'!H88</f>
        <v>0</v>
      </c>
      <c r="X75" s="1" t="s">
        <v>201</v>
      </c>
    </row>
    <row r="76" spans="3:24" x14ac:dyDescent="0.2">
      <c r="C76" s="3" t="str">
        <f t="shared" si="3"/>
        <v>MM/DD/YYYY</v>
      </c>
      <c r="E76" s="7" t="str">
        <f t="shared" si="2"/>
        <v>Q-0MM/DD/YYYY</v>
      </c>
      <c r="F76" s="7" t="s">
        <v>201</v>
      </c>
      <c r="G76" s="18">
        <v>656102</v>
      </c>
      <c r="H76" s="18">
        <f>'P&amp;L'!$D$3</f>
        <v>0</v>
      </c>
      <c r="I76" s="18"/>
      <c r="J76" s="19"/>
      <c r="K76" s="18"/>
      <c r="L76" s="19"/>
      <c r="M76" s="20"/>
      <c r="N76" s="20"/>
      <c r="O76" s="20"/>
      <c r="P76" s="20"/>
      <c r="Q76" s="20"/>
      <c r="R76" s="20"/>
      <c r="S76" s="36" t="s">
        <v>357</v>
      </c>
      <c r="T76" s="41">
        <f>'P&amp;L'!H89</f>
        <v>0</v>
      </c>
      <c r="X76" s="1" t="s">
        <v>201</v>
      </c>
    </row>
    <row r="77" spans="3:24" x14ac:dyDescent="0.2">
      <c r="C77" s="3" t="str">
        <f t="shared" si="3"/>
        <v>MM/DD/YYYY</v>
      </c>
      <c r="E77" s="7" t="str">
        <f t="shared" si="2"/>
        <v>Q-0MM/DD/YYYY</v>
      </c>
      <c r="F77" s="7" t="s">
        <v>201</v>
      </c>
      <c r="G77" s="18">
        <v>656106</v>
      </c>
      <c r="H77" s="18">
        <f>'P&amp;L'!$D$3</f>
        <v>0</v>
      </c>
      <c r="I77" s="18"/>
      <c r="J77" s="19"/>
      <c r="K77" s="18"/>
      <c r="L77" s="19"/>
      <c r="M77" s="20"/>
      <c r="N77" s="20"/>
      <c r="O77" s="20"/>
      <c r="P77" s="20"/>
      <c r="Q77" s="20"/>
      <c r="R77" s="20"/>
      <c r="S77" s="36" t="s">
        <v>358</v>
      </c>
      <c r="T77" s="41">
        <f>'P&amp;L'!H90</f>
        <v>0</v>
      </c>
      <c r="X77" s="1" t="s">
        <v>201</v>
      </c>
    </row>
    <row r="78" spans="3:24" x14ac:dyDescent="0.2">
      <c r="C78" s="3" t="str">
        <f t="shared" si="3"/>
        <v>MM/DD/YYYY</v>
      </c>
      <c r="E78" s="7" t="str">
        <f t="shared" si="2"/>
        <v>Q-0MM/DD/YYYY</v>
      </c>
      <c r="F78" s="7" t="s">
        <v>201</v>
      </c>
      <c r="G78" s="18">
        <v>656111</v>
      </c>
      <c r="H78" s="18">
        <f>'P&amp;L'!$D$3</f>
        <v>0</v>
      </c>
      <c r="I78" s="18"/>
      <c r="J78" s="19"/>
      <c r="K78" s="18"/>
      <c r="L78" s="19"/>
      <c r="M78" s="20"/>
      <c r="N78" s="20"/>
      <c r="O78" s="20"/>
      <c r="P78" s="20"/>
      <c r="Q78" s="20"/>
      <c r="R78" s="20"/>
      <c r="S78" s="36" t="s">
        <v>359</v>
      </c>
      <c r="T78" s="41">
        <f>'P&amp;L'!H91</f>
        <v>0</v>
      </c>
      <c r="X78" s="1" t="s">
        <v>201</v>
      </c>
    </row>
    <row r="79" spans="3:24" x14ac:dyDescent="0.2">
      <c r="C79" s="3" t="str">
        <f t="shared" si="3"/>
        <v>MM/DD/YYYY</v>
      </c>
      <c r="E79" s="7" t="str">
        <f t="shared" si="2"/>
        <v>Q-0MM/DD/YYYY</v>
      </c>
      <c r="F79" s="7" t="s">
        <v>201</v>
      </c>
      <c r="G79" s="18">
        <v>676221</v>
      </c>
      <c r="H79" s="18">
        <f>'P&amp;L'!$D$3</f>
        <v>0</v>
      </c>
      <c r="I79" s="18"/>
      <c r="J79" s="19"/>
      <c r="K79" s="18"/>
      <c r="L79" s="19"/>
      <c r="M79" s="20"/>
      <c r="N79" s="20"/>
      <c r="O79" s="20"/>
      <c r="P79" s="20"/>
      <c r="Q79" s="20"/>
      <c r="R79" s="20"/>
      <c r="S79" s="36" t="s">
        <v>249</v>
      </c>
      <c r="T79" s="41">
        <f>'P&amp;L'!H92</f>
        <v>0</v>
      </c>
      <c r="X79" s="1" t="s">
        <v>201</v>
      </c>
    </row>
    <row r="80" spans="3:24" x14ac:dyDescent="0.2">
      <c r="C80" s="3" t="str">
        <f t="shared" si="3"/>
        <v>MM/DD/YYYY</v>
      </c>
      <c r="E80" s="7" t="str">
        <f t="shared" si="2"/>
        <v>Q-0MM/DD/YYYY</v>
      </c>
      <c r="F80" s="7" t="s">
        <v>201</v>
      </c>
      <c r="G80" s="18">
        <v>676306</v>
      </c>
      <c r="H80" s="18">
        <f>'P&amp;L'!$D$3</f>
        <v>0</v>
      </c>
      <c r="I80" s="18"/>
      <c r="J80" s="19"/>
      <c r="K80" s="18"/>
      <c r="L80" s="19"/>
      <c r="M80" s="20"/>
      <c r="N80" s="20"/>
      <c r="O80" s="20"/>
      <c r="P80" s="20"/>
      <c r="Q80" s="20"/>
      <c r="R80" s="20"/>
      <c r="S80" s="36" t="s">
        <v>250</v>
      </c>
      <c r="T80" s="41">
        <f>'P&amp;L'!H93</f>
        <v>0</v>
      </c>
      <c r="X80" s="1" t="s">
        <v>201</v>
      </c>
    </row>
    <row r="81" spans="3:24" x14ac:dyDescent="0.2">
      <c r="C81" s="3" t="str">
        <f t="shared" si="3"/>
        <v>MM/DD/YYYY</v>
      </c>
      <c r="E81" s="7" t="str">
        <f t="shared" si="2"/>
        <v>Q-0MM/DD/YYYY</v>
      </c>
      <c r="F81" s="7" t="s">
        <v>201</v>
      </c>
      <c r="G81" s="18">
        <v>676312</v>
      </c>
      <c r="H81" s="18">
        <f>'P&amp;L'!$D$3</f>
        <v>0</v>
      </c>
      <c r="I81" s="18"/>
      <c r="J81" s="19"/>
      <c r="K81" s="18"/>
      <c r="L81" s="19"/>
      <c r="M81" s="20"/>
      <c r="N81" s="20"/>
      <c r="O81" s="20"/>
      <c r="P81" s="20"/>
      <c r="Q81" s="20"/>
      <c r="R81" s="20"/>
      <c r="S81" s="36" t="s">
        <v>251</v>
      </c>
      <c r="T81" s="41">
        <f>'P&amp;L'!H94</f>
        <v>0</v>
      </c>
      <c r="X81" s="1" t="s">
        <v>201</v>
      </c>
    </row>
    <row r="82" spans="3:24" x14ac:dyDescent="0.2">
      <c r="C82" s="3" t="str">
        <f t="shared" si="3"/>
        <v>MM/DD/YYYY</v>
      </c>
      <c r="E82" s="7" t="str">
        <f t="shared" si="2"/>
        <v>Q-0MM/DD/YYYY</v>
      </c>
      <c r="F82" s="7" t="s">
        <v>201</v>
      </c>
      <c r="G82" s="18">
        <v>676320</v>
      </c>
      <c r="H82" s="18">
        <f>'P&amp;L'!$D$3</f>
        <v>0</v>
      </c>
      <c r="I82" s="18"/>
      <c r="J82" s="19"/>
      <c r="K82" s="18"/>
      <c r="L82" s="19"/>
      <c r="M82" s="20"/>
      <c r="N82" s="20"/>
      <c r="O82" s="20"/>
      <c r="P82" s="20"/>
      <c r="Q82" s="20"/>
      <c r="R82" s="20"/>
      <c r="S82" s="36" t="s">
        <v>252</v>
      </c>
      <c r="T82" s="41">
        <f>'P&amp;L'!H95</f>
        <v>0</v>
      </c>
      <c r="X82" s="1" t="s">
        <v>201</v>
      </c>
    </row>
    <row r="83" spans="3:24" x14ac:dyDescent="0.2">
      <c r="C83" s="3" t="str">
        <f t="shared" si="3"/>
        <v>MM/DD/YYYY</v>
      </c>
      <c r="E83" s="7" t="str">
        <f t="shared" si="2"/>
        <v>Q-0MM/DD/YYYY</v>
      </c>
      <c r="F83" s="7" t="s">
        <v>201</v>
      </c>
      <c r="G83" s="18">
        <v>676330</v>
      </c>
      <c r="H83" s="18">
        <f>'P&amp;L'!$D$3</f>
        <v>0</v>
      </c>
      <c r="I83" s="18"/>
      <c r="J83" s="19"/>
      <c r="K83" s="18"/>
      <c r="L83" s="19"/>
      <c r="M83" s="20"/>
      <c r="N83" s="20"/>
      <c r="O83" s="20"/>
      <c r="P83" s="20"/>
      <c r="Q83" s="20"/>
      <c r="R83" s="20"/>
      <c r="S83" s="36" t="s">
        <v>360</v>
      </c>
      <c r="T83" s="41">
        <f>'P&amp;L'!H96</f>
        <v>0</v>
      </c>
      <c r="X83" s="1" t="s">
        <v>201</v>
      </c>
    </row>
    <row r="84" spans="3:24" x14ac:dyDescent="0.2">
      <c r="C84" s="3" t="str">
        <f t="shared" si="3"/>
        <v>MM/DD/YYYY</v>
      </c>
      <c r="E84" s="7" t="str">
        <f t="shared" si="2"/>
        <v>Q-0MM/DD/YYYY</v>
      </c>
      <c r="F84" s="7" t="s">
        <v>201</v>
      </c>
      <c r="G84" s="18">
        <v>676332</v>
      </c>
      <c r="H84" s="18">
        <f>'P&amp;L'!$D$3</f>
        <v>0</v>
      </c>
      <c r="I84" s="18"/>
      <c r="J84" s="19"/>
      <c r="K84" s="18"/>
      <c r="L84" s="19"/>
      <c r="M84" s="20"/>
      <c r="N84" s="20"/>
      <c r="O84" s="20"/>
      <c r="P84" s="20"/>
      <c r="Q84" s="20"/>
      <c r="R84" s="20"/>
      <c r="S84" s="36" t="s">
        <v>253</v>
      </c>
      <c r="T84" s="41">
        <f>'P&amp;L'!H97</f>
        <v>0</v>
      </c>
      <c r="X84" s="1" t="s">
        <v>201</v>
      </c>
    </row>
    <row r="85" spans="3:24" x14ac:dyDescent="0.2">
      <c r="C85" s="3" t="str">
        <f t="shared" si="3"/>
        <v>MM/DD/YYYY</v>
      </c>
      <c r="E85" s="7" t="str">
        <f t="shared" si="2"/>
        <v>Q-0MM/DD/YYYY</v>
      </c>
      <c r="F85" s="7" t="s">
        <v>201</v>
      </c>
      <c r="G85" s="18">
        <v>676333</v>
      </c>
      <c r="H85" s="18">
        <f>'P&amp;L'!$D$3</f>
        <v>0</v>
      </c>
      <c r="I85" s="18"/>
      <c r="J85" s="19"/>
      <c r="K85" s="18"/>
      <c r="L85" s="19"/>
      <c r="M85" s="20"/>
      <c r="N85" s="20"/>
      <c r="O85" s="20"/>
      <c r="P85" s="20"/>
      <c r="Q85" s="20"/>
      <c r="R85" s="20"/>
      <c r="S85" s="36" t="s">
        <v>254</v>
      </c>
      <c r="T85" s="41">
        <f>'P&amp;L'!H98</f>
        <v>0</v>
      </c>
      <c r="X85" s="1" t="s">
        <v>201</v>
      </c>
    </row>
    <row r="86" spans="3:24" x14ac:dyDescent="0.2">
      <c r="C86" s="3" t="str">
        <f t="shared" si="3"/>
        <v>MM/DD/YYYY</v>
      </c>
      <c r="E86" s="7" t="str">
        <f t="shared" si="2"/>
        <v>Q-0MM/DD/YYYY</v>
      </c>
      <c r="F86" s="7" t="s">
        <v>201</v>
      </c>
      <c r="G86" s="18">
        <v>676405</v>
      </c>
      <c r="H86" s="18">
        <f>'P&amp;L'!$D$3</f>
        <v>0</v>
      </c>
      <c r="I86" s="18"/>
      <c r="J86" s="19"/>
      <c r="K86" s="18"/>
      <c r="L86" s="19"/>
      <c r="M86" s="20"/>
      <c r="N86" s="20"/>
      <c r="O86" s="20"/>
      <c r="P86" s="20"/>
      <c r="Q86" s="20"/>
      <c r="R86" s="20"/>
      <c r="S86" s="36" t="s">
        <v>361</v>
      </c>
      <c r="T86" s="41">
        <f>'P&amp;L'!H99</f>
        <v>0</v>
      </c>
      <c r="X86" s="1" t="s">
        <v>201</v>
      </c>
    </row>
    <row r="87" spans="3:24" x14ac:dyDescent="0.2">
      <c r="C87" s="3" t="str">
        <f t="shared" si="3"/>
        <v>MM/DD/YYYY</v>
      </c>
      <c r="E87" s="7" t="str">
        <f t="shared" si="2"/>
        <v>Q-0MM/DD/YYYY</v>
      </c>
      <c r="F87" s="7" t="s">
        <v>201</v>
      </c>
      <c r="G87" s="18">
        <v>676450</v>
      </c>
      <c r="H87" s="18">
        <f>'P&amp;L'!$D$3</f>
        <v>0</v>
      </c>
      <c r="I87" s="18"/>
      <c r="J87" s="19"/>
      <c r="K87" s="18"/>
      <c r="L87" s="19"/>
      <c r="M87" s="20"/>
      <c r="N87" s="20"/>
      <c r="O87" s="20"/>
      <c r="P87" s="20"/>
      <c r="Q87" s="20"/>
      <c r="R87" s="20"/>
      <c r="S87" s="36" t="s">
        <v>362</v>
      </c>
      <c r="T87" s="41">
        <f>'P&amp;L'!H100</f>
        <v>0</v>
      </c>
      <c r="X87" s="1" t="s">
        <v>201</v>
      </c>
    </row>
    <row r="88" spans="3:24" x14ac:dyDescent="0.2">
      <c r="C88" s="3" t="str">
        <f t="shared" si="3"/>
        <v>MM/DD/YYYY</v>
      </c>
      <c r="E88" s="7" t="str">
        <f t="shared" si="2"/>
        <v>Q-0MM/DD/YYYY</v>
      </c>
      <c r="F88" s="7" t="s">
        <v>201</v>
      </c>
      <c r="G88" s="18">
        <v>676905</v>
      </c>
      <c r="H88" s="18">
        <f>'P&amp;L'!$D$3</f>
        <v>0</v>
      </c>
      <c r="I88" s="18"/>
      <c r="J88" s="19"/>
      <c r="K88" s="18"/>
      <c r="L88" s="19"/>
      <c r="M88" s="20"/>
      <c r="N88" s="20"/>
      <c r="O88" s="20"/>
      <c r="P88" s="20"/>
      <c r="Q88" s="20"/>
      <c r="R88" s="20"/>
      <c r="S88" s="36" t="s">
        <v>255</v>
      </c>
      <c r="T88" s="41">
        <f>'P&amp;L'!H101</f>
        <v>0</v>
      </c>
      <c r="X88" s="1" t="s">
        <v>201</v>
      </c>
    </row>
    <row r="89" spans="3:24" x14ac:dyDescent="0.2">
      <c r="C89" s="3" t="str">
        <f t="shared" si="3"/>
        <v>MM/DD/YYYY</v>
      </c>
      <c r="E89" s="7" t="str">
        <f t="shared" si="2"/>
        <v>Q-0MM/DD/YYYY</v>
      </c>
      <c r="F89" s="7" t="s">
        <v>201</v>
      </c>
      <c r="G89" s="18">
        <v>696303</v>
      </c>
      <c r="H89" s="18">
        <f>'P&amp;L'!$D$3</f>
        <v>0</v>
      </c>
      <c r="I89" s="18"/>
      <c r="J89" s="19"/>
      <c r="K89" s="18"/>
      <c r="L89" s="19"/>
      <c r="M89" s="20"/>
      <c r="N89" s="20"/>
      <c r="O89" s="20"/>
      <c r="P89" s="20"/>
      <c r="Q89" s="20"/>
      <c r="R89" s="20"/>
      <c r="S89" s="36" t="s">
        <v>363</v>
      </c>
      <c r="T89" s="41">
        <f>'P&amp;L'!H102</f>
        <v>0</v>
      </c>
      <c r="X89" s="1" t="s">
        <v>201</v>
      </c>
    </row>
    <row r="90" spans="3:24" x14ac:dyDescent="0.2">
      <c r="C90" s="3" t="str">
        <f t="shared" si="3"/>
        <v>MM/DD/YYYY</v>
      </c>
      <c r="E90" s="7" t="str">
        <f t="shared" si="2"/>
        <v>Q-0MM/DD/YYYY</v>
      </c>
      <c r="F90" s="7" t="s">
        <v>201</v>
      </c>
      <c r="G90" s="18">
        <v>696308</v>
      </c>
      <c r="H90" s="18">
        <f>'P&amp;L'!$D$3</f>
        <v>0</v>
      </c>
      <c r="I90" s="18"/>
      <c r="J90" s="19"/>
      <c r="K90" s="18"/>
      <c r="L90" s="19"/>
      <c r="M90" s="20"/>
      <c r="N90" s="20"/>
      <c r="O90" s="20"/>
      <c r="P90" s="20"/>
      <c r="Q90" s="20"/>
      <c r="R90" s="20"/>
      <c r="S90" s="36" t="s">
        <v>364</v>
      </c>
      <c r="T90" s="41">
        <f>'P&amp;L'!H103</f>
        <v>0</v>
      </c>
      <c r="X90" s="1" t="s">
        <v>201</v>
      </c>
    </row>
    <row r="91" spans="3:24" x14ac:dyDescent="0.2">
      <c r="C91" s="3" t="str">
        <f t="shared" si="3"/>
        <v>MM/DD/YYYY</v>
      </c>
      <c r="E91" s="7" t="str">
        <f t="shared" si="2"/>
        <v>Q-0MM/DD/YYYY</v>
      </c>
      <c r="F91" s="7" t="s">
        <v>201</v>
      </c>
      <c r="G91" s="18">
        <v>696350</v>
      </c>
      <c r="H91" s="18">
        <f>'P&amp;L'!$D$3</f>
        <v>0</v>
      </c>
      <c r="I91" s="18"/>
      <c r="J91" s="19"/>
      <c r="K91" s="18"/>
      <c r="L91" s="19"/>
      <c r="M91" s="20"/>
      <c r="N91" s="20"/>
      <c r="O91" s="20"/>
      <c r="P91" s="20"/>
      <c r="Q91" s="20"/>
      <c r="R91" s="20"/>
      <c r="S91" s="36" t="s">
        <v>365</v>
      </c>
      <c r="T91" s="41">
        <f>'P&amp;L'!H104</f>
        <v>0</v>
      </c>
      <c r="X91" s="1" t="s">
        <v>201</v>
      </c>
    </row>
    <row r="92" spans="3:24" x14ac:dyDescent="0.2">
      <c r="C92" s="3" t="str">
        <f t="shared" si="3"/>
        <v>MM/DD/YYYY</v>
      </c>
      <c r="E92" s="7" t="str">
        <f t="shared" si="2"/>
        <v>Q-0MM/DD/YYYY</v>
      </c>
      <c r="F92" s="7" t="s">
        <v>201</v>
      </c>
      <c r="G92" s="18">
        <v>696701</v>
      </c>
      <c r="H92" s="18">
        <f>'P&amp;L'!$D$3</f>
        <v>0</v>
      </c>
      <c r="I92" s="18"/>
      <c r="J92" s="19"/>
      <c r="K92" s="18"/>
      <c r="L92" s="19"/>
      <c r="M92" s="20"/>
      <c r="N92" s="20"/>
      <c r="O92" s="20"/>
      <c r="P92" s="20"/>
      <c r="Q92" s="20"/>
      <c r="R92" s="20"/>
      <c r="S92" s="36" t="s">
        <v>366</v>
      </c>
      <c r="T92" s="41">
        <f>'P&amp;L'!H105</f>
        <v>0</v>
      </c>
      <c r="X92" s="1" t="s">
        <v>201</v>
      </c>
    </row>
    <row r="93" spans="3:24" x14ac:dyDescent="0.2">
      <c r="C93" s="3" t="str">
        <f t="shared" si="3"/>
        <v>MM/DD/YYYY</v>
      </c>
      <c r="E93" s="7" t="str">
        <f t="shared" si="2"/>
        <v>Q-0MM/DD/YYYY</v>
      </c>
      <c r="F93" s="7" t="s">
        <v>201</v>
      </c>
      <c r="G93" s="18">
        <v>736701</v>
      </c>
      <c r="H93" s="18">
        <f>'P&amp;L'!$D$3</f>
        <v>0</v>
      </c>
      <c r="I93" s="18"/>
      <c r="J93" s="19"/>
      <c r="K93" s="18"/>
      <c r="L93" s="19"/>
      <c r="M93" s="20"/>
      <c r="N93" s="20"/>
      <c r="O93" s="20"/>
      <c r="P93" s="20"/>
      <c r="Q93" s="20"/>
      <c r="R93" s="20"/>
      <c r="S93" s="36" t="s">
        <v>257</v>
      </c>
      <c r="T93" s="41">
        <f>'P&amp;L'!H106</f>
        <v>0</v>
      </c>
      <c r="X93" s="1" t="s">
        <v>201</v>
      </c>
    </row>
    <row r="94" spans="3:24" x14ac:dyDescent="0.2">
      <c r="C94" s="3" t="str">
        <f t="shared" si="3"/>
        <v>MM/DD/YYYY</v>
      </c>
      <c r="E94" s="7" t="str">
        <f t="shared" si="2"/>
        <v>Q-0MM/DD/YYYY</v>
      </c>
      <c r="F94" s="7" t="s">
        <v>201</v>
      </c>
      <c r="G94" s="18">
        <v>736802</v>
      </c>
      <c r="H94" s="18">
        <f>'P&amp;L'!$D$3</f>
        <v>0</v>
      </c>
      <c r="I94" s="18"/>
      <c r="J94" s="19"/>
      <c r="K94" s="18"/>
      <c r="L94" s="19"/>
      <c r="M94" s="20"/>
      <c r="N94" s="20"/>
      <c r="O94" s="20"/>
      <c r="P94" s="20"/>
      <c r="Q94" s="20"/>
      <c r="R94" s="20"/>
      <c r="S94" s="36" t="s">
        <v>258</v>
      </c>
      <c r="T94" s="41">
        <f>'P&amp;L'!H107</f>
        <v>0</v>
      </c>
      <c r="X94" s="1" t="s">
        <v>201</v>
      </c>
    </row>
    <row r="95" spans="3:24" x14ac:dyDescent="0.2">
      <c r="C95" s="3" t="str">
        <f t="shared" si="3"/>
        <v>MM/DD/YYYY</v>
      </c>
      <c r="E95" s="7" t="str">
        <f t="shared" si="2"/>
        <v>Q-0MM/DD/YYYY</v>
      </c>
      <c r="F95" s="7" t="s">
        <v>201</v>
      </c>
      <c r="G95" s="18">
        <v>736803</v>
      </c>
      <c r="H95" s="18">
        <f>'P&amp;L'!$D$3</f>
        <v>0</v>
      </c>
      <c r="I95" s="18"/>
      <c r="J95" s="19"/>
      <c r="K95" s="18"/>
      <c r="L95" s="19"/>
      <c r="M95" s="20"/>
      <c r="N95" s="20"/>
      <c r="O95" s="20"/>
      <c r="P95" s="20"/>
      <c r="Q95" s="20"/>
      <c r="R95" s="20"/>
      <c r="S95" s="36" t="s">
        <v>259</v>
      </c>
      <c r="T95" s="41">
        <f>'P&amp;L'!H108</f>
        <v>0</v>
      </c>
      <c r="X95" s="1" t="s">
        <v>201</v>
      </c>
    </row>
    <row r="96" spans="3:24" x14ac:dyDescent="0.2">
      <c r="C96" s="3" t="str">
        <f t="shared" si="3"/>
        <v>MM/DD/YYYY</v>
      </c>
      <c r="E96" s="7" t="str">
        <f t="shared" si="2"/>
        <v>Q-0MM/DD/YYYY</v>
      </c>
      <c r="F96" s="7" t="s">
        <v>201</v>
      </c>
      <c r="G96" s="18">
        <v>736804</v>
      </c>
      <c r="H96" s="18">
        <f>'P&amp;L'!$D$3</f>
        <v>0</v>
      </c>
      <c r="I96" s="18"/>
      <c r="J96" s="19"/>
      <c r="K96" s="18"/>
      <c r="L96" s="19"/>
      <c r="M96" s="20"/>
      <c r="N96" s="20"/>
      <c r="O96" s="20"/>
      <c r="P96" s="20"/>
      <c r="Q96" s="20"/>
      <c r="R96" s="20"/>
      <c r="S96" s="36" t="s">
        <v>367</v>
      </c>
      <c r="T96" s="41">
        <f>'P&amp;L'!H109</f>
        <v>0</v>
      </c>
      <c r="X96" s="1" t="s">
        <v>201</v>
      </c>
    </row>
    <row r="97" spans="3:24" x14ac:dyDescent="0.2">
      <c r="C97" s="3" t="str">
        <f t="shared" si="3"/>
        <v>MM/DD/YYYY</v>
      </c>
      <c r="E97" s="7" t="str">
        <f t="shared" si="2"/>
        <v>Q-0MM/DD/YYYY</v>
      </c>
      <c r="F97" s="7" t="s">
        <v>201</v>
      </c>
      <c r="G97" s="18">
        <v>736805</v>
      </c>
      <c r="H97" s="18">
        <f>'P&amp;L'!$D$3</f>
        <v>0</v>
      </c>
      <c r="I97" s="18"/>
      <c r="J97" s="19"/>
      <c r="K97" s="18"/>
      <c r="L97" s="19"/>
      <c r="M97" s="20"/>
      <c r="N97" s="20"/>
      <c r="O97" s="20"/>
      <c r="P97" s="20"/>
      <c r="Q97" s="20"/>
      <c r="R97" s="20"/>
      <c r="S97" s="36" t="s">
        <v>368</v>
      </c>
      <c r="T97" s="41">
        <f>'P&amp;L'!H110</f>
        <v>0</v>
      </c>
      <c r="X97" s="1" t="s">
        <v>201</v>
      </c>
    </row>
    <row r="98" spans="3:24" x14ac:dyDescent="0.2">
      <c r="C98" s="3" t="str">
        <f t="shared" si="3"/>
        <v>MM/DD/YYYY</v>
      </c>
      <c r="E98" s="7" t="str">
        <f t="shared" si="2"/>
        <v>Q-0MM/DD/YYYY</v>
      </c>
      <c r="F98" s="7" t="s">
        <v>201</v>
      </c>
      <c r="G98" s="18">
        <v>736811</v>
      </c>
      <c r="H98" s="18">
        <f>'P&amp;L'!$D$3</f>
        <v>0</v>
      </c>
      <c r="I98" s="18"/>
      <c r="J98" s="19"/>
      <c r="K98" s="18"/>
      <c r="L98" s="19"/>
      <c r="M98" s="20"/>
      <c r="N98" s="20"/>
      <c r="O98" s="20"/>
      <c r="P98" s="20"/>
      <c r="Q98" s="20"/>
      <c r="R98" s="20"/>
      <c r="S98" s="36" t="s">
        <v>260</v>
      </c>
      <c r="T98" s="41">
        <f>'P&amp;L'!H111</f>
        <v>0</v>
      </c>
      <c r="X98" s="1" t="s">
        <v>201</v>
      </c>
    </row>
    <row r="99" spans="3:24" x14ac:dyDescent="0.2">
      <c r="C99" s="3" t="str">
        <f t="shared" si="3"/>
        <v>MM/DD/YYYY</v>
      </c>
      <c r="E99" s="7" t="str">
        <f t="shared" si="2"/>
        <v>Q-0MM/DD/YYYY</v>
      </c>
      <c r="F99" s="7" t="s">
        <v>201</v>
      </c>
      <c r="G99" s="18">
        <v>736824</v>
      </c>
      <c r="H99" s="18">
        <f>'P&amp;L'!$D$3</f>
        <v>0</v>
      </c>
      <c r="I99" s="18"/>
      <c r="J99" s="19"/>
      <c r="K99" s="18"/>
      <c r="L99" s="19"/>
      <c r="M99" s="20"/>
      <c r="N99" s="20"/>
      <c r="O99" s="20"/>
      <c r="P99" s="20"/>
      <c r="Q99" s="20"/>
      <c r="R99" s="20"/>
      <c r="S99" s="36" t="s">
        <v>369</v>
      </c>
      <c r="T99" s="41">
        <f>'P&amp;L'!H112</f>
        <v>0</v>
      </c>
      <c r="X99" s="1" t="s">
        <v>201</v>
      </c>
    </row>
    <row r="100" spans="3:24" x14ac:dyDescent="0.2">
      <c r="C100" s="3" t="str">
        <f t="shared" si="3"/>
        <v>MM/DD/YYYY</v>
      </c>
      <c r="E100" s="7" t="str">
        <f t="shared" si="2"/>
        <v>Q-0MM/DD/YYYY</v>
      </c>
      <c r="F100" s="7" t="s">
        <v>201</v>
      </c>
      <c r="G100" s="18">
        <v>746502</v>
      </c>
      <c r="H100" s="18">
        <f>'P&amp;L'!$D$3</f>
        <v>0</v>
      </c>
      <c r="I100" s="18"/>
      <c r="J100" s="19"/>
      <c r="K100" s="18"/>
      <c r="L100" s="19"/>
      <c r="M100" s="20"/>
      <c r="N100" s="20"/>
      <c r="O100" s="20"/>
      <c r="P100" s="20"/>
      <c r="Q100" s="20"/>
      <c r="R100" s="20"/>
      <c r="S100" s="36" t="s">
        <v>370</v>
      </c>
      <c r="T100" s="41">
        <f>'P&amp;L'!H113</f>
        <v>0</v>
      </c>
      <c r="X100" s="1" t="s">
        <v>201</v>
      </c>
    </row>
    <row r="101" spans="3:24" x14ac:dyDescent="0.2">
      <c r="C101" s="3" t="str">
        <f t="shared" si="3"/>
        <v>MM/DD/YYYY</v>
      </c>
      <c r="E101" s="7" t="str">
        <f t="shared" si="2"/>
        <v>Q-0MM/DD/YYYY</v>
      </c>
      <c r="F101" s="7" t="s">
        <v>201</v>
      </c>
      <c r="G101" s="18">
        <v>746505</v>
      </c>
      <c r="H101" s="18">
        <f>'P&amp;L'!$D$3</f>
        <v>0</v>
      </c>
      <c r="I101" s="18"/>
      <c r="J101" s="19"/>
      <c r="K101" s="18"/>
      <c r="L101" s="19"/>
      <c r="M101" s="20"/>
      <c r="N101" s="20"/>
      <c r="O101" s="20"/>
      <c r="P101" s="20"/>
      <c r="Q101" s="20"/>
      <c r="R101" s="20"/>
      <c r="S101" s="36" t="s">
        <v>261</v>
      </c>
      <c r="T101" s="41">
        <f>'P&amp;L'!H114</f>
        <v>0</v>
      </c>
      <c r="X101" s="1" t="s">
        <v>201</v>
      </c>
    </row>
    <row r="102" spans="3:24" x14ac:dyDescent="0.2">
      <c r="C102" s="3" t="str">
        <f t="shared" si="3"/>
        <v>MM/DD/YYYY</v>
      </c>
      <c r="E102" s="7" t="str">
        <f t="shared" si="2"/>
        <v>Q-0MM/DD/YYYY</v>
      </c>
      <c r="F102" s="7" t="s">
        <v>201</v>
      </c>
      <c r="G102" s="18">
        <v>746605</v>
      </c>
      <c r="H102" s="18">
        <f>'P&amp;L'!$D$3</f>
        <v>0</v>
      </c>
      <c r="I102" s="18"/>
      <c r="J102" s="19"/>
      <c r="K102" s="18"/>
      <c r="L102" s="19"/>
      <c r="M102" s="20"/>
      <c r="N102" s="20"/>
      <c r="O102" s="20"/>
      <c r="P102" s="20"/>
      <c r="Q102" s="20"/>
      <c r="R102" s="20"/>
      <c r="S102" s="36" t="s">
        <v>371</v>
      </c>
      <c r="T102" s="41">
        <f>'P&amp;L'!H115</f>
        <v>0</v>
      </c>
      <c r="X102" s="1" t="s">
        <v>201</v>
      </c>
    </row>
    <row r="103" spans="3:24" x14ac:dyDescent="0.2">
      <c r="C103" s="3" t="str">
        <f t="shared" si="3"/>
        <v>MM/DD/YYYY</v>
      </c>
      <c r="E103" s="7" t="str">
        <f t="shared" si="2"/>
        <v>Q-0MM/DD/YYYY</v>
      </c>
      <c r="F103" s="7" t="s">
        <v>201</v>
      </c>
      <c r="G103" s="18">
        <v>746705</v>
      </c>
      <c r="H103" s="18">
        <f>'P&amp;L'!$D$3</f>
        <v>0</v>
      </c>
      <c r="I103" s="18"/>
      <c r="J103" s="19"/>
      <c r="K103" s="18"/>
      <c r="L103" s="19"/>
      <c r="M103" s="20"/>
      <c r="N103" s="20"/>
      <c r="O103" s="20"/>
      <c r="P103" s="20"/>
      <c r="Q103" s="20"/>
      <c r="R103" s="20"/>
      <c r="S103" s="36" t="s">
        <v>223</v>
      </c>
      <c r="T103" s="41">
        <f>'P&amp;L'!H116</f>
        <v>0</v>
      </c>
      <c r="X103" s="1" t="s">
        <v>201</v>
      </c>
    </row>
    <row r="104" spans="3:24" x14ac:dyDescent="0.2">
      <c r="C104" s="3" t="str">
        <f t="shared" si="3"/>
        <v>MM/DD/YYYY</v>
      </c>
      <c r="E104" s="7" t="str">
        <f t="shared" si="2"/>
        <v>Q-0MM/DD/YYYY</v>
      </c>
      <c r="F104" s="7" t="s">
        <v>201</v>
      </c>
      <c r="G104" s="18">
        <v>746905</v>
      </c>
      <c r="H104" s="18">
        <f>'P&amp;L'!$D$3</f>
        <v>0</v>
      </c>
      <c r="I104" s="18"/>
      <c r="J104" s="19"/>
      <c r="K104" s="18"/>
      <c r="L104" s="19"/>
      <c r="M104" s="20"/>
      <c r="N104" s="20"/>
      <c r="O104" s="20"/>
      <c r="P104" s="20"/>
      <c r="Q104" s="20"/>
      <c r="R104" s="20"/>
      <c r="S104" s="36" t="s">
        <v>372</v>
      </c>
      <c r="T104" s="41">
        <f>'P&amp;L'!H117</f>
        <v>0</v>
      </c>
      <c r="X104" s="1" t="s">
        <v>201</v>
      </c>
    </row>
    <row r="105" spans="3:24" x14ac:dyDescent="0.2">
      <c r="C105" s="3" t="str">
        <f t="shared" si="3"/>
        <v>MM/DD/YYYY</v>
      </c>
      <c r="E105" s="7" t="str">
        <f t="shared" si="2"/>
        <v>Q-0MM/DD/YYYY</v>
      </c>
      <c r="F105" s="7" t="s">
        <v>201</v>
      </c>
      <c r="G105" s="18">
        <v>756004</v>
      </c>
      <c r="H105" s="18">
        <f>'P&amp;L'!$D$3</f>
        <v>0</v>
      </c>
      <c r="I105" s="18"/>
      <c r="J105" s="19"/>
      <c r="K105" s="18"/>
      <c r="L105" s="19"/>
      <c r="M105" s="20"/>
      <c r="N105" s="20"/>
      <c r="O105" s="20"/>
      <c r="P105" s="20"/>
      <c r="Q105" s="20"/>
      <c r="R105" s="20"/>
      <c r="S105" s="36" t="s">
        <v>373</v>
      </c>
      <c r="T105" s="41">
        <f>'P&amp;L'!H118</f>
        <v>0</v>
      </c>
      <c r="X105" s="1" t="s">
        <v>201</v>
      </c>
    </row>
    <row r="106" spans="3:24" x14ac:dyDescent="0.2">
      <c r="C106" s="3" t="str">
        <f t="shared" si="3"/>
        <v>MM/DD/YYYY</v>
      </c>
      <c r="E106" s="7" t="str">
        <f t="shared" si="2"/>
        <v>Q-0MM/DD/YYYY</v>
      </c>
      <c r="F106" s="7" t="s">
        <v>201</v>
      </c>
      <c r="G106" s="18">
        <v>756240</v>
      </c>
      <c r="H106" s="18">
        <f>'P&amp;L'!$D$3</f>
        <v>0</v>
      </c>
      <c r="I106" s="18"/>
      <c r="J106" s="19"/>
      <c r="K106" s="18"/>
      <c r="L106" s="19"/>
      <c r="M106" s="20"/>
      <c r="N106" s="20"/>
      <c r="O106" s="20"/>
      <c r="P106" s="20"/>
      <c r="Q106" s="20"/>
      <c r="R106" s="20"/>
      <c r="S106" s="36" t="s">
        <v>374</v>
      </c>
      <c r="T106" s="41">
        <f>'P&amp;L'!H119</f>
        <v>0</v>
      </c>
      <c r="X106" s="1" t="s">
        <v>201</v>
      </c>
    </row>
    <row r="107" spans="3:24" x14ac:dyDescent="0.2">
      <c r="C107" s="3" t="str">
        <f t="shared" si="3"/>
        <v>MM/DD/YYYY</v>
      </c>
      <c r="E107" s="7" t="str">
        <f t="shared" si="2"/>
        <v>Q-0MM/DD/YYYY</v>
      </c>
      <c r="F107" s="7" t="s">
        <v>201</v>
      </c>
      <c r="G107" s="18">
        <v>756305</v>
      </c>
      <c r="H107" s="18">
        <f>'P&amp;L'!$D$3</f>
        <v>0</v>
      </c>
      <c r="I107" s="18"/>
      <c r="J107" s="19"/>
      <c r="K107" s="18"/>
      <c r="L107" s="19"/>
      <c r="M107" s="20"/>
      <c r="N107" s="20"/>
      <c r="O107" s="20"/>
      <c r="P107" s="20"/>
      <c r="Q107" s="20"/>
      <c r="R107" s="20"/>
      <c r="S107" s="36" t="s">
        <v>375</v>
      </c>
      <c r="T107" s="41">
        <f>'P&amp;L'!H120</f>
        <v>0</v>
      </c>
      <c r="X107" s="1" t="s">
        <v>201</v>
      </c>
    </row>
    <row r="108" spans="3:24" x14ac:dyDescent="0.2">
      <c r="C108" s="3" t="str">
        <f t="shared" si="3"/>
        <v>MM/DD/YYYY</v>
      </c>
      <c r="E108" s="7" t="str">
        <f t="shared" si="2"/>
        <v>Q-0MM/DD/YYYY</v>
      </c>
      <c r="F108" s="7" t="s">
        <v>201</v>
      </c>
      <c r="G108" s="18">
        <v>756905</v>
      </c>
      <c r="H108" s="18">
        <f>'P&amp;L'!$D$3</f>
        <v>0</v>
      </c>
      <c r="I108" s="18"/>
      <c r="J108" s="19"/>
      <c r="K108" s="18"/>
      <c r="L108" s="19"/>
      <c r="M108" s="20"/>
      <c r="N108" s="20"/>
      <c r="O108" s="20"/>
      <c r="P108" s="20"/>
      <c r="Q108" s="20"/>
      <c r="R108" s="20"/>
      <c r="S108" s="36" t="s">
        <v>376</v>
      </c>
      <c r="T108" s="41">
        <f>'P&amp;L'!H121</f>
        <v>0</v>
      </c>
      <c r="X108" s="1" t="s">
        <v>201</v>
      </c>
    </row>
    <row r="109" spans="3:24" x14ac:dyDescent="0.2">
      <c r="C109" s="3" t="str">
        <f t="shared" si="3"/>
        <v>MM/DD/YYYY</v>
      </c>
      <c r="E109" s="7" t="str">
        <f t="shared" si="2"/>
        <v>Q-0MM/DD/YYYY</v>
      </c>
      <c r="F109" s="7" t="s">
        <v>201</v>
      </c>
      <c r="G109" s="18">
        <v>776004</v>
      </c>
      <c r="H109" s="18">
        <f>'P&amp;L'!$D$3</f>
        <v>0</v>
      </c>
      <c r="I109" s="18"/>
      <c r="J109" s="19"/>
      <c r="K109" s="18"/>
      <c r="L109" s="19"/>
      <c r="M109" s="20"/>
      <c r="N109" s="20"/>
      <c r="O109" s="20"/>
      <c r="P109" s="20"/>
      <c r="Q109" s="20"/>
      <c r="R109" s="20"/>
      <c r="S109" s="36" t="s">
        <v>377</v>
      </c>
      <c r="T109" s="41">
        <f>'P&amp;L'!H122</f>
        <v>0</v>
      </c>
      <c r="X109" s="1" t="s">
        <v>201</v>
      </c>
    </row>
    <row r="110" spans="3:24" x14ac:dyDescent="0.2">
      <c r="C110" s="3" t="str">
        <f t="shared" si="3"/>
        <v>MM/DD/YYYY</v>
      </c>
      <c r="E110" s="7" t="str">
        <f t="shared" si="2"/>
        <v>Q-0MM/DD/YYYY</v>
      </c>
      <c r="F110" s="7" t="s">
        <v>201</v>
      </c>
      <c r="G110" s="18">
        <v>776205</v>
      </c>
      <c r="H110" s="18">
        <f>'P&amp;L'!$D$3</f>
        <v>0</v>
      </c>
      <c r="I110" s="18"/>
      <c r="J110" s="19"/>
      <c r="K110" s="18"/>
      <c r="L110" s="19"/>
      <c r="M110" s="20"/>
      <c r="N110" s="20"/>
      <c r="O110" s="20"/>
      <c r="P110" s="20"/>
      <c r="Q110" s="20"/>
      <c r="R110" s="20"/>
      <c r="S110" s="36" t="s">
        <v>378</v>
      </c>
      <c r="T110" s="41">
        <f>'P&amp;L'!H123</f>
        <v>0</v>
      </c>
      <c r="X110" s="1" t="s">
        <v>201</v>
      </c>
    </row>
    <row r="111" spans="3:24" x14ac:dyDescent="0.2">
      <c r="C111" s="3" t="str">
        <f t="shared" si="3"/>
        <v>MM/DD/YYYY</v>
      </c>
      <c r="E111" s="7" t="str">
        <f t="shared" si="2"/>
        <v>Q-0MM/DD/YYYY</v>
      </c>
      <c r="F111" s="7" t="s">
        <v>201</v>
      </c>
      <c r="G111" s="18">
        <v>776215</v>
      </c>
      <c r="H111" s="18">
        <f>'P&amp;L'!$D$3</f>
        <v>0</v>
      </c>
      <c r="I111" s="18"/>
      <c r="J111" s="19"/>
      <c r="K111" s="18"/>
      <c r="L111" s="19"/>
      <c r="M111" s="20"/>
      <c r="N111" s="20"/>
      <c r="O111" s="20"/>
      <c r="P111" s="20"/>
      <c r="Q111" s="20"/>
      <c r="R111" s="20"/>
      <c r="S111" s="36" t="s">
        <v>379</v>
      </c>
      <c r="T111" s="41">
        <f>'P&amp;L'!H124</f>
        <v>0</v>
      </c>
      <c r="X111" s="1" t="s">
        <v>201</v>
      </c>
    </row>
    <row r="112" spans="3:24" x14ac:dyDescent="0.2">
      <c r="C112" s="3" t="str">
        <f t="shared" si="3"/>
        <v>MM/DD/YYYY</v>
      </c>
      <c r="E112" s="7" t="str">
        <f t="shared" ref="E112:E141" si="4">"Q-"&amp;H112&amp;TEXT(C112,"mmyy")</f>
        <v>Q-0MM/DD/YYYY</v>
      </c>
      <c r="F112" s="7" t="s">
        <v>201</v>
      </c>
      <c r="G112" s="18">
        <v>776225</v>
      </c>
      <c r="H112" s="18">
        <f>'P&amp;L'!$D$3</f>
        <v>0</v>
      </c>
      <c r="I112" s="18"/>
      <c r="J112" s="19"/>
      <c r="K112" s="18"/>
      <c r="L112" s="19"/>
      <c r="M112" s="20"/>
      <c r="N112" s="20"/>
      <c r="O112" s="20"/>
      <c r="P112" s="20"/>
      <c r="Q112" s="20"/>
      <c r="R112" s="20"/>
      <c r="S112" s="36" t="s">
        <v>380</v>
      </c>
      <c r="T112" s="41">
        <f>'P&amp;L'!H125</f>
        <v>0</v>
      </c>
      <c r="X112" s="1" t="s">
        <v>201</v>
      </c>
    </row>
    <row r="113" spans="3:24" x14ac:dyDescent="0.2">
      <c r="C113" s="3" t="str">
        <f t="shared" si="3"/>
        <v>MM/DD/YYYY</v>
      </c>
      <c r="E113" s="7" t="str">
        <f t="shared" si="4"/>
        <v>Q-0MM/DD/YYYY</v>
      </c>
      <c r="F113" s="7" t="s">
        <v>201</v>
      </c>
      <c r="G113" s="18">
        <v>776235</v>
      </c>
      <c r="H113" s="18">
        <f>'P&amp;L'!$D$3</f>
        <v>0</v>
      </c>
      <c r="I113" s="18"/>
      <c r="J113" s="19"/>
      <c r="K113" s="18"/>
      <c r="L113" s="19"/>
      <c r="M113" s="20"/>
      <c r="N113" s="20"/>
      <c r="O113" s="20"/>
      <c r="P113" s="20"/>
      <c r="Q113" s="20"/>
      <c r="R113" s="20"/>
      <c r="S113" s="36" t="s">
        <v>329</v>
      </c>
      <c r="T113" s="41">
        <f>'P&amp;L'!H126</f>
        <v>0</v>
      </c>
      <c r="X113" s="1" t="s">
        <v>201</v>
      </c>
    </row>
    <row r="114" spans="3:24" x14ac:dyDescent="0.2">
      <c r="C114" s="3" t="str">
        <f t="shared" si="3"/>
        <v>MM/DD/YYYY</v>
      </c>
      <c r="E114" s="7" t="str">
        <f t="shared" si="4"/>
        <v>Q-0MM/DD/YYYY</v>
      </c>
      <c r="F114" s="7" t="s">
        <v>201</v>
      </c>
      <c r="G114" s="18">
        <v>776305</v>
      </c>
      <c r="H114" s="18">
        <f>'P&amp;L'!$D$3</f>
        <v>0</v>
      </c>
      <c r="I114" s="18"/>
      <c r="J114" s="19"/>
      <c r="K114" s="18"/>
      <c r="L114" s="19"/>
      <c r="M114" s="20"/>
      <c r="N114" s="20"/>
      <c r="O114" s="20"/>
      <c r="P114" s="20"/>
      <c r="Q114" s="20"/>
      <c r="R114" s="20"/>
      <c r="S114" s="36" t="s">
        <v>375</v>
      </c>
      <c r="T114" s="41">
        <f>'P&amp;L'!H127</f>
        <v>0</v>
      </c>
      <c r="X114" s="1" t="s">
        <v>201</v>
      </c>
    </row>
    <row r="115" spans="3:24" x14ac:dyDescent="0.2">
      <c r="C115" s="3" t="str">
        <f t="shared" si="3"/>
        <v>MM/DD/YYYY</v>
      </c>
      <c r="E115" s="7" t="str">
        <f t="shared" si="4"/>
        <v>Q-0MM/DD/YYYY</v>
      </c>
      <c r="F115" s="7" t="s">
        <v>201</v>
      </c>
      <c r="G115" s="18">
        <v>776905</v>
      </c>
      <c r="H115" s="18">
        <f>'P&amp;L'!$D$3</f>
        <v>0</v>
      </c>
      <c r="I115" s="18"/>
      <c r="J115" s="19"/>
      <c r="K115" s="18"/>
      <c r="L115" s="19"/>
      <c r="M115" s="20"/>
      <c r="N115" s="20"/>
      <c r="O115" s="20"/>
      <c r="P115" s="20"/>
      <c r="Q115" s="20"/>
      <c r="R115" s="20"/>
      <c r="S115" s="36" t="s">
        <v>381</v>
      </c>
      <c r="T115" s="41">
        <f>'P&amp;L'!H128</f>
        <v>0</v>
      </c>
      <c r="X115" s="1" t="s">
        <v>201</v>
      </c>
    </row>
    <row r="116" spans="3:24" x14ac:dyDescent="0.2">
      <c r="C116" s="3" t="str">
        <f t="shared" si="3"/>
        <v>MM/DD/YYYY</v>
      </c>
      <c r="E116" s="7" t="str">
        <f t="shared" si="4"/>
        <v>Q-0MM/DD/YYYY</v>
      </c>
      <c r="F116" s="7" t="s">
        <v>201</v>
      </c>
      <c r="G116" s="18">
        <v>781004</v>
      </c>
      <c r="H116" s="18">
        <f>'P&amp;L'!$D$3</f>
        <v>0</v>
      </c>
      <c r="I116" s="18"/>
      <c r="J116" s="19"/>
      <c r="K116" s="18"/>
      <c r="L116" s="19"/>
      <c r="M116" s="20"/>
      <c r="N116" s="20"/>
      <c r="O116" s="20"/>
      <c r="P116" s="20"/>
      <c r="Q116" s="20"/>
      <c r="R116" s="20"/>
      <c r="S116" s="36" t="s">
        <v>382</v>
      </c>
      <c r="T116" s="41">
        <f>'P&amp;L'!H129</f>
        <v>0</v>
      </c>
      <c r="X116" s="1" t="s">
        <v>201</v>
      </c>
    </row>
    <row r="117" spans="3:24" x14ac:dyDescent="0.2">
      <c r="C117" s="3" t="str">
        <f t="shared" si="3"/>
        <v>MM/DD/YYYY</v>
      </c>
      <c r="E117" s="7" t="str">
        <f t="shared" si="4"/>
        <v>Q-0MM/DD/YYYY</v>
      </c>
      <c r="F117" s="7" t="s">
        <v>201</v>
      </c>
      <c r="G117" s="18">
        <v>781101</v>
      </c>
      <c r="H117" s="18">
        <f>'P&amp;L'!$D$3</f>
        <v>0</v>
      </c>
      <c r="I117" s="18"/>
      <c r="J117" s="19"/>
      <c r="K117" s="18"/>
      <c r="L117" s="19"/>
      <c r="M117" s="20"/>
      <c r="N117" s="20"/>
      <c r="O117" s="20"/>
      <c r="P117" s="20"/>
      <c r="Q117" s="20"/>
      <c r="R117" s="20"/>
      <c r="S117" s="36" t="s">
        <v>383</v>
      </c>
      <c r="T117" s="41">
        <f>'P&amp;L'!H130</f>
        <v>0</v>
      </c>
      <c r="X117" s="1" t="s">
        <v>201</v>
      </c>
    </row>
    <row r="118" spans="3:24" x14ac:dyDescent="0.2">
      <c r="C118" s="3" t="str">
        <f t="shared" si="3"/>
        <v>MM/DD/YYYY</v>
      </c>
      <c r="E118" s="7" t="str">
        <f t="shared" si="4"/>
        <v>Q-0MM/DD/YYYY</v>
      </c>
      <c r="F118" s="7" t="s">
        <v>201</v>
      </c>
      <c r="G118" s="18">
        <v>781102</v>
      </c>
      <c r="H118" s="18">
        <f>'P&amp;L'!$D$3</f>
        <v>0</v>
      </c>
      <c r="I118" s="18"/>
      <c r="J118" s="19"/>
      <c r="K118" s="18"/>
      <c r="L118" s="19"/>
      <c r="M118" s="20"/>
      <c r="N118" s="20"/>
      <c r="O118" s="20"/>
      <c r="P118" s="20"/>
      <c r="Q118" s="20"/>
      <c r="R118" s="20"/>
      <c r="S118" s="36" t="s">
        <v>344</v>
      </c>
      <c r="T118" s="41">
        <f>'P&amp;L'!H131</f>
        <v>0</v>
      </c>
      <c r="X118" s="1" t="s">
        <v>201</v>
      </c>
    </row>
    <row r="119" spans="3:24" x14ac:dyDescent="0.2">
      <c r="C119" s="3" t="str">
        <f t="shared" si="3"/>
        <v>MM/DD/YYYY</v>
      </c>
      <c r="E119" s="7" t="str">
        <f t="shared" si="4"/>
        <v>Q-0MM/DD/YYYY</v>
      </c>
      <c r="F119" s="7" t="s">
        <v>201</v>
      </c>
      <c r="G119" s="18">
        <v>781106</v>
      </c>
      <c r="H119" s="18">
        <f>'P&amp;L'!$D$3</f>
        <v>0</v>
      </c>
      <c r="I119" s="18"/>
      <c r="J119" s="19"/>
      <c r="K119" s="18"/>
      <c r="L119" s="19"/>
      <c r="M119" s="20"/>
      <c r="N119" s="20"/>
      <c r="O119" s="20"/>
      <c r="P119" s="20"/>
      <c r="Q119" s="20"/>
      <c r="R119" s="20"/>
      <c r="S119" s="36" t="s">
        <v>384</v>
      </c>
      <c r="T119" s="41">
        <f>'P&amp;L'!H132</f>
        <v>0</v>
      </c>
      <c r="X119" s="1" t="s">
        <v>201</v>
      </c>
    </row>
    <row r="120" spans="3:24" x14ac:dyDescent="0.2">
      <c r="C120" s="3" t="str">
        <f t="shared" si="3"/>
        <v>MM/DD/YYYY</v>
      </c>
      <c r="E120" s="7" t="str">
        <f t="shared" si="4"/>
        <v>Q-0MM/DD/YYYY</v>
      </c>
      <c r="F120" s="7" t="s">
        <v>201</v>
      </c>
      <c r="G120" s="18">
        <v>781111</v>
      </c>
      <c r="H120" s="18">
        <f>'P&amp;L'!$D$3</f>
        <v>0</v>
      </c>
      <c r="I120" s="18"/>
      <c r="J120" s="19"/>
      <c r="K120" s="18"/>
      <c r="L120" s="19"/>
      <c r="M120" s="20"/>
      <c r="N120" s="20"/>
      <c r="O120" s="20"/>
      <c r="P120" s="20"/>
      <c r="Q120" s="20"/>
      <c r="R120" s="20"/>
      <c r="S120" s="36" t="s">
        <v>385</v>
      </c>
      <c r="T120" s="41">
        <f>'P&amp;L'!H133</f>
        <v>0</v>
      </c>
      <c r="X120" s="1" t="s">
        <v>201</v>
      </c>
    </row>
    <row r="121" spans="3:24" x14ac:dyDescent="0.2">
      <c r="C121" s="3" t="str">
        <f t="shared" si="3"/>
        <v>MM/DD/YYYY</v>
      </c>
      <c r="E121" s="7" t="str">
        <f t="shared" si="4"/>
        <v>Q-0MM/DD/YYYY</v>
      </c>
      <c r="F121" s="7" t="s">
        <v>201</v>
      </c>
      <c r="G121" s="18">
        <v>781320</v>
      </c>
      <c r="H121" s="18">
        <f>'P&amp;L'!$D$3</f>
        <v>0</v>
      </c>
      <c r="I121" s="18"/>
      <c r="J121" s="19"/>
      <c r="K121" s="18"/>
      <c r="L121" s="19"/>
      <c r="M121" s="20"/>
      <c r="N121" s="20"/>
      <c r="O121" s="20"/>
      <c r="P121" s="20"/>
      <c r="Q121" s="20"/>
      <c r="R121" s="20"/>
      <c r="S121" s="36" t="s">
        <v>262</v>
      </c>
      <c r="T121" s="41">
        <f>'P&amp;L'!H134</f>
        <v>0</v>
      </c>
      <c r="X121" s="1" t="s">
        <v>201</v>
      </c>
    </row>
    <row r="122" spans="3:24" x14ac:dyDescent="0.2">
      <c r="C122" s="3" t="str">
        <f t="shared" si="3"/>
        <v>MM/DD/YYYY</v>
      </c>
      <c r="E122" s="7" t="str">
        <f t="shared" si="4"/>
        <v>Q-0MM/DD/YYYY</v>
      </c>
      <c r="F122" s="7" t="s">
        <v>201</v>
      </c>
      <c r="G122" s="18">
        <v>781350</v>
      </c>
      <c r="H122" s="18">
        <f>'P&amp;L'!$D$3</f>
        <v>0</v>
      </c>
      <c r="I122" s="18"/>
      <c r="J122" s="19"/>
      <c r="K122" s="18"/>
      <c r="L122" s="19"/>
      <c r="M122" s="20"/>
      <c r="N122" s="20"/>
      <c r="O122" s="20"/>
      <c r="P122" s="20"/>
      <c r="Q122" s="20"/>
      <c r="R122" s="20"/>
      <c r="S122" s="36" t="s">
        <v>263</v>
      </c>
      <c r="T122" s="41">
        <f>'P&amp;L'!H135</f>
        <v>0</v>
      </c>
      <c r="X122" s="1" t="s">
        <v>201</v>
      </c>
    </row>
    <row r="123" spans="3:24" x14ac:dyDescent="0.2">
      <c r="C123" s="3" t="str">
        <f t="shared" si="3"/>
        <v>MM/DD/YYYY</v>
      </c>
      <c r="E123" s="7" t="str">
        <f t="shared" si="4"/>
        <v>Q-0MM/DD/YYYY</v>
      </c>
      <c r="F123" s="7" t="s">
        <v>201</v>
      </c>
      <c r="G123" s="18">
        <v>781442</v>
      </c>
      <c r="H123" s="18">
        <f>'P&amp;L'!$D$3</f>
        <v>0</v>
      </c>
      <c r="I123" s="18"/>
      <c r="J123" s="19"/>
      <c r="K123" s="18"/>
      <c r="L123" s="19"/>
      <c r="M123" s="20"/>
      <c r="N123" s="20"/>
      <c r="O123" s="20"/>
      <c r="P123" s="20"/>
      <c r="Q123" s="20"/>
      <c r="R123" s="20"/>
      <c r="S123" s="36" t="s">
        <v>386</v>
      </c>
      <c r="T123" s="41">
        <f>'P&amp;L'!H136</f>
        <v>0</v>
      </c>
      <c r="X123" s="1" t="s">
        <v>201</v>
      </c>
    </row>
    <row r="124" spans="3:24" x14ac:dyDescent="0.2">
      <c r="C124" s="3" t="str">
        <f t="shared" si="3"/>
        <v>MM/DD/YYYY</v>
      </c>
      <c r="E124" s="7" t="str">
        <f t="shared" si="4"/>
        <v>Q-0MM/DD/YYYY</v>
      </c>
      <c r="F124" s="7" t="s">
        <v>201</v>
      </c>
      <c r="G124" s="18">
        <v>781701</v>
      </c>
      <c r="H124" s="18">
        <f>'P&amp;L'!$D$3</f>
        <v>0</v>
      </c>
      <c r="I124" s="18"/>
      <c r="J124" s="19"/>
      <c r="K124" s="18"/>
      <c r="L124" s="19"/>
      <c r="M124" s="20"/>
      <c r="N124" s="20"/>
      <c r="O124" s="20"/>
      <c r="P124" s="20"/>
      <c r="Q124" s="20"/>
      <c r="R124" s="20"/>
      <c r="S124" s="36" t="s">
        <v>264</v>
      </c>
      <c r="T124" s="41">
        <f>'P&amp;L'!H137</f>
        <v>0</v>
      </c>
      <c r="X124" s="1" t="s">
        <v>201</v>
      </c>
    </row>
    <row r="125" spans="3:24" x14ac:dyDescent="0.2">
      <c r="C125" s="3" t="str">
        <f t="shared" si="3"/>
        <v>MM/DD/YYYY</v>
      </c>
      <c r="E125" s="7" t="str">
        <f t="shared" si="4"/>
        <v>Q-0MM/DD/YYYY</v>
      </c>
      <c r="F125" s="7" t="s">
        <v>201</v>
      </c>
      <c r="G125" s="18">
        <v>781702</v>
      </c>
      <c r="H125" s="18">
        <f>'P&amp;L'!$D$3</f>
        <v>0</v>
      </c>
      <c r="I125" s="18"/>
      <c r="J125" s="19"/>
      <c r="K125" s="18"/>
      <c r="L125" s="19"/>
      <c r="M125" s="20"/>
      <c r="N125" s="20"/>
      <c r="O125" s="20"/>
      <c r="P125" s="20"/>
      <c r="Q125" s="20"/>
      <c r="R125" s="20"/>
      <c r="S125" s="36" t="s">
        <v>265</v>
      </c>
      <c r="T125" s="41">
        <f>'P&amp;L'!H138</f>
        <v>0</v>
      </c>
      <c r="X125" s="1" t="s">
        <v>201</v>
      </c>
    </row>
    <row r="126" spans="3:24" x14ac:dyDescent="0.2">
      <c r="C126" s="3" t="str">
        <f t="shared" si="3"/>
        <v>MM/DD/YYYY</v>
      </c>
      <c r="E126" s="7" t="str">
        <f t="shared" si="4"/>
        <v>Q-0MM/DD/YYYY</v>
      </c>
      <c r="F126" s="7" t="s">
        <v>201</v>
      </c>
      <c r="G126" s="18">
        <v>781703</v>
      </c>
      <c r="H126" s="18">
        <f>'P&amp;L'!$D$3</f>
        <v>0</v>
      </c>
      <c r="I126" s="18"/>
      <c r="J126" s="19"/>
      <c r="K126" s="18"/>
      <c r="L126" s="19"/>
      <c r="M126" s="20"/>
      <c r="N126" s="20"/>
      <c r="O126" s="20"/>
      <c r="P126" s="20"/>
      <c r="Q126" s="20"/>
      <c r="R126" s="20"/>
      <c r="S126" s="36" t="s">
        <v>387</v>
      </c>
      <c r="T126" s="41">
        <f>'P&amp;L'!H139</f>
        <v>0</v>
      </c>
      <c r="X126" s="1" t="s">
        <v>201</v>
      </c>
    </row>
    <row r="127" spans="3:24" x14ac:dyDescent="0.2">
      <c r="C127" s="3" t="str">
        <f t="shared" si="3"/>
        <v>MM/DD/YYYY</v>
      </c>
      <c r="E127" s="7" t="str">
        <f t="shared" si="4"/>
        <v>Q-0MM/DD/YYYY</v>
      </c>
      <c r="F127" s="7" t="s">
        <v>201</v>
      </c>
      <c r="G127" s="18">
        <v>816004</v>
      </c>
      <c r="H127" s="18">
        <f>'P&amp;L'!$D$3</f>
        <v>0</v>
      </c>
      <c r="I127" s="18"/>
      <c r="J127" s="19"/>
      <c r="K127" s="18"/>
      <c r="L127" s="19"/>
      <c r="M127" s="20"/>
      <c r="N127" s="20"/>
      <c r="O127" s="20"/>
      <c r="P127" s="20"/>
      <c r="Q127" s="20"/>
      <c r="R127" s="20"/>
      <c r="S127" s="36" t="s">
        <v>388</v>
      </c>
      <c r="T127" s="41">
        <f>'P&amp;L'!H140</f>
        <v>0</v>
      </c>
      <c r="X127" s="1" t="s">
        <v>201</v>
      </c>
    </row>
    <row r="128" spans="3:24" x14ac:dyDescent="0.2">
      <c r="C128" s="3" t="str">
        <f t="shared" si="3"/>
        <v>MM/DD/YYYY</v>
      </c>
      <c r="E128" s="7" t="str">
        <f t="shared" si="4"/>
        <v>Q-0MM/DD/YYYY</v>
      </c>
      <c r="F128" s="7" t="s">
        <v>201</v>
      </c>
      <c r="G128" s="18">
        <v>816101</v>
      </c>
      <c r="H128" s="18">
        <f>'P&amp;L'!$D$3</f>
        <v>0</v>
      </c>
      <c r="I128" s="18"/>
      <c r="J128" s="19"/>
      <c r="K128" s="18"/>
      <c r="L128" s="19"/>
      <c r="M128" s="20"/>
      <c r="N128" s="20"/>
      <c r="O128" s="20"/>
      <c r="P128" s="20"/>
      <c r="Q128" s="20"/>
      <c r="R128" s="20"/>
      <c r="S128" s="36" t="s">
        <v>389</v>
      </c>
      <c r="T128" s="41">
        <f>'P&amp;L'!H141</f>
        <v>0</v>
      </c>
      <c r="X128" s="1" t="s">
        <v>201</v>
      </c>
    </row>
    <row r="129" spans="2:24" x14ac:dyDescent="0.2">
      <c r="C129" s="3" t="str">
        <f t="shared" si="3"/>
        <v>MM/DD/YYYY</v>
      </c>
      <c r="E129" s="7" t="str">
        <f t="shared" si="4"/>
        <v>Q-0MM/DD/YYYY</v>
      </c>
      <c r="F129" s="7" t="s">
        <v>201</v>
      </c>
      <c r="G129" s="18">
        <v>816102</v>
      </c>
      <c r="H129" s="18">
        <f>'P&amp;L'!$D$3</f>
        <v>0</v>
      </c>
      <c r="I129" s="18"/>
      <c r="J129" s="19"/>
      <c r="K129" s="18"/>
      <c r="L129" s="19"/>
      <c r="M129" s="20"/>
      <c r="N129" s="20"/>
      <c r="O129" s="20"/>
      <c r="P129" s="20"/>
      <c r="Q129" s="20"/>
      <c r="R129" s="20"/>
      <c r="S129" s="36" t="s">
        <v>390</v>
      </c>
      <c r="T129" s="41">
        <f>'P&amp;L'!H142</f>
        <v>0</v>
      </c>
      <c r="X129" s="1" t="s">
        <v>201</v>
      </c>
    </row>
    <row r="130" spans="2:24" x14ac:dyDescent="0.2">
      <c r="C130" s="3" t="str">
        <f t="shared" si="3"/>
        <v>MM/DD/YYYY</v>
      </c>
      <c r="E130" s="7" t="str">
        <f t="shared" si="4"/>
        <v>Q-0MM/DD/YYYY</v>
      </c>
      <c r="F130" s="7" t="s">
        <v>201</v>
      </c>
      <c r="G130" s="18">
        <v>816106</v>
      </c>
      <c r="H130" s="18">
        <f>'P&amp;L'!$D$3</f>
        <v>0</v>
      </c>
      <c r="I130" s="18"/>
      <c r="J130" s="19"/>
      <c r="K130" s="18"/>
      <c r="L130" s="19"/>
      <c r="M130" s="20"/>
      <c r="N130" s="20"/>
      <c r="O130" s="20"/>
      <c r="P130" s="20"/>
      <c r="Q130" s="20"/>
      <c r="R130" s="20"/>
      <c r="S130" s="36" t="s">
        <v>391</v>
      </c>
      <c r="T130" s="41">
        <f>'P&amp;L'!H143</f>
        <v>0</v>
      </c>
      <c r="X130" s="1" t="s">
        <v>201</v>
      </c>
    </row>
    <row r="131" spans="2:24" x14ac:dyDescent="0.2">
      <c r="C131" s="3" t="str">
        <f t="shared" ref="C131:C141" si="5">C130</f>
        <v>MM/DD/YYYY</v>
      </c>
      <c r="E131" s="7" t="str">
        <f t="shared" si="4"/>
        <v>Q-0MM/DD/YYYY</v>
      </c>
      <c r="F131" s="7" t="s">
        <v>201</v>
      </c>
      <c r="G131" s="18">
        <v>816111</v>
      </c>
      <c r="H131" s="18">
        <f>'P&amp;L'!$D$3</f>
        <v>0</v>
      </c>
      <c r="I131" s="18"/>
      <c r="J131" s="19"/>
      <c r="K131" s="18"/>
      <c r="L131" s="19"/>
      <c r="M131" s="20"/>
      <c r="N131" s="20"/>
      <c r="O131" s="20"/>
      <c r="P131" s="20"/>
      <c r="Q131" s="20"/>
      <c r="R131" s="20"/>
      <c r="S131" s="36" t="s">
        <v>392</v>
      </c>
      <c r="T131" s="41">
        <f>'P&amp;L'!H144</f>
        <v>0</v>
      </c>
      <c r="X131" s="1" t="s">
        <v>201</v>
      </c>
    </row>
    <row r="132" spans="2:24" x14ac:dyDescent="0.2">
      <c r="C132" s="3" t="str">
        <f t="shared" si="5"/>
        <v>MM/DD/YYYY</v>
      </c>
      <c r="E132" s="7" t="str">
        <f t="shared" si="4"/>
        <v>Q-0MM/DD/YYYY</v>
      </c>
      <c r="F132" s="7" t="s">
        <v>201</v>
      </c>
      <c r="G132" s="18">
        <v>816320</v>
      </c>
      <c r="H132" s="18">
        <f>'P&amp;L'!$D$3</f>
        <v>0</v>
      </c>
      <c r="I132" s="18"/>
      <c r="J132" s="19"/>
      <c r="K132" s="18"/>
      <c r="L132" s="19"/>
      <c r="M132" s="20"/>
      <c r="N132" s="20"/>
      <c r="O132" s="20"/>
      <c r="P132" s="20"/>
      <c r="Q132" s="20"/>
      <c r="R132" s="20"/>
      <c r="S132" s="36" t="s">
        <v>266</v>
      </c>
      <c r="T132" s="41">
        <f>'P&amp;L'!H145</f>
        <v>0</v>
      </c>
      <c r="X132" s="1" t="s">
        <v>201</v>
      </c>
    </row>
    <row r="133" spans="2:24" x14ac:dyDescent="0.2">
      <c r="C133" s="3" t="str">
        <f t="shared" si="5"/>
        <v>MM/DD/YYYY</v>
      </c>
      <c r="E133" s="7" t="str">
        <f t="shared" si="4"/>
        <v>Q-0MM/DD/YYYY</v>
      </c>
      <c r="F133" s="7" t="s">
        <v>201</v>
      </c>
      <c r="G133" s="18">
        <v>816350</v>
      </c>
      <c r="H133" s="18">
        <f>'P&amp;L'!$D$3</f>
        <v>0</v>
      </c>
      <c r="I133" s="18"/>
      <c r="J133" s="19"/>
      <c r="K133" s="18"/>
      <c r="L133" s="19"/>
      <c r="M133" s="20"/>
      <c r="N133" s="20"/>
      <c r="O133" s="20"/>
      <c r="P133" s="20"/>
      <c r="Q133" s="20"/>
      <c r="R133" s="20"/>
      <c r="S133" s="36" t="s">
        <v>393</v>
      </c>
      <c r="T133" s="41">
        <f>'P&amp;L'!H146</f>
        <v>0</v>
      </c>
      <c r="X133" s="1" t="s">
        <v>201</v>
      </c>
    </row>
    <row r="134" spans="2:24" x14ac:dyDescent="0.2">
      <c r="C134" s="3" t="str">
        <f t="shared" si="5"/>
        <v>MM/DD/YYYY</v>
      </c>
      <c r="E134" s="7" t="str">
        <f t="shared" si="4"/>
        <v>Q-0MM/DD/YYYY</v>
      </c>
      <c r="F134" s="7" t="s">
        <v>201</v>
      </c>
      <c r="G134" s="18">
        <v>816422</v>
      </c>
      <c r="H134" s="18">
        <f>'P&amp;L'!$D$3</f>
        <v>0</v>
      </c>
      <c r="I134" s="18"/>
      <c r="J134" s="19"/>
      <c r="K134" s="18"/>
      <c r="L134" s="19"/>
      <c r="M134" s="20"/>
      <c r="N134" s="20"/>
      <c r="O134" s="20"/>
      <c r="P134" s="20"/>
      <c r="Q134" s="20"/>
      <c r="R134" s="20"/>
      <c r="S134" s="36" t="s">
        <v>394</v>
      </c>
      <c r="T134" s="41">
        <f>'P&amp;L'!H147</f>
        <v>0</v>
      </c>
      <c r="X134" s="1" t="s">
        <v>201</v>
      </c>
    </row>
    <row r="135" spans="2:24" x14ac:dyDescent="0.2">
      <c r="C135" s="3" t="str">
        <f t="shared" si="5"/>
        <v>MM/DD/YYYY</v>
      </c>
      <c r="E135" s="7" t="str">
        <f t="shared" si="4"/>
        <v>Q-0MM/DD/YYYY</v>
      </c>
      <c r="F135" s="7" t="s">
        <v>201</v>
      </c>
      <c r="G135" s="18">
        <v>826004</v>
      </c>
      <c r="H135" s="18">
        <f>'P&amp;L'!$D$3</f>
        <v>0</v>
      </c>
      <c r="I135" s="18"/>
      <c r="J135" s="19"/>
      <c r="K135" s="18"/>
      <c r="L135" s="19"/>
      <c r="M135" s="20"/>
      <c r="N135" s="20"/>
      <c r="O135" s="20"/>
      <c r="P135" s="20"/>
      <c r="Q135" s="20"/>
      <c r="R135" s="20"/>
      <c r="S135" s="36" t="s">
        <v>395</v>
      </c>
      <c r="T135" s="41">
        <f>'P&amp;L'!H148</f>
        <v>0</v>
      </c>
      <c r="X135" s="1" t="s">
        <v>201</v>
      </c>
    </row>
    <row r="136" spans="2:24" x14ac:dyDescent="0.2">
      <c r="C136" s="3" t="str">
        <f t="shared" si="5"/>
        <v>MM/DD/YYYY</v>
      </c>
      <c r="E136" s="7" t="str">
        <f t="shared" si="4"/>
        <v>Q-0MM/DD/YYYY</v>
      </c>
      <c r="F136" s="7" t="s">
        <v>201</v>
      </c>
      <c r="G136" s="18">
        <v>826350</v>
      </c>
      <c r="H136" s="18">
        <f>'P&amp;L'!$D$3</f>
        <v>0</v>
      </c>
      <c r="I136" s="18"/>
      <c r="J136" s="19"/>
      <c r="K136" s="18"/>
      <c r="L136" s="19"/>
      <c r="M136" s="20"/>
      <c r="N136" s="20"/>
      <c r="O136" s="20"/>
      <c r="P136" s="20"/>
      <c r="Q136" s="20"/>
      <c r="R136" s="20"/>
      <c r="S136" s="36" t="s">
        <v>396</v>
      </c>
      <c r="T136" s="41">
        <f>'P&amp;L'!H149</f>
        <v>0</v>
      </c>
      <c r="X136" s="1" t="s">
        <v>201</v>
      </c>
    </row>
    <row r="137" spans="2:24" x14ac:dyDescent="0.2">
      <c r="C137" s="3" t="str">
        <f t="shared" si="5"/>
        <v>MM/DD/YYYY</v>
      </c>
      <c r="E137" s="7" t="str">
        <f t="shared" si="4"/>
        <v>Q-0MM/DD/YYYY</v>
      </c>
      <c r="F137" s="7" t="s">
        <v>201</v>
      </c>
      <c r="G137" s="18">
        <v>862062</v>
      </c>
      <c r="H137" s="18">
        <f>'P&amp;L'!$D$3</f>
        <v>0</v>
      </c>
      <c r="I137" s="18"/>
      <c r="J137" s="19"/>
      <c r="K137" s="18"/>
      <c r="L137" s="19"/>
      <c r="M137" s="20"/>
      <c r="N137" s="20"/>
      <c r="O137" s="20"/>
      <c r="P137" s="20"/>
      <c r="Q137" s="20"/>
      <c r="R137" s="20"/>
      <c r="S137" s="36" t="s">
        <v>397</v>
      </c>
      <c r="T137" s="41">
        <f>'P&amp;L'!H150</f>
        <v>0</v>
      </c>
      <c r="X137" s="1" t="s">
        <v>201</v>
      </c>
    </row>
    <row r="138" spans="2:24" x14ac:dyDescent="0.2">
      <c r="C138" s="3" t="str">
        <f t="shared" si="5"/>
        <v>MM/DD/YYYY</v>
      </c>
      <c r="E138" s="7" t="str">
        <f t="shared" si="4"/>
        <v>Q-0MM/DD/YYYY</v>
      </c>
      <c r="F138" s="7" t="s">
        <v>201</v>
      </c>
      <c r="G138" s="18">
        <v>862063</v>
      </c>
      <c r="H138" s="18">
        <f>'P&amp;L'!$D$3</f>
        <v>0</v>
      </c>
      <c r="I138" s="18"/>
      <c r="J138" s="19"/>
      <c r="K138" s="18"/>
      <c r="L138" s="19"/>
      <c r="M138" s="20"/>
      <c r="N138" s="20"/>
      <c r="O138" s="20"/>
      <c r="P138" s="20"/>
      <c r="Q138" s="20"/>
      <c r="R138" s="20"/>
      <c r="S138" s="36" t="s">
        <v>398</v>
      </c>
      <c r="T138" s="41">
        <f>'P&amp;L'!H151</f>
        <v>0</v>
      </c>
      <c r="X138" s="1" t="s">
        <v>201</v>
      </c>
    </row>
    <row r="139" spans="2:24" x14ac:dyDescent="0.2">
      <c r="C139" s="3" t="str">
        <f t="shared" si="5"/>
        <v>MM/DD/YYYY</v>
      </c>
      <c r="E139" s="7" t="str">
        <f t="shared" si="4"/>
        <v>Q-0MM/DD/YYYY</v>
      </c>
      <c r="F139" s="7" t="s">
        <v>201</v>
      </c>
      <c r="G139" s="18">
        <v>862065</v>
      </c>
      <c r="H139" s="18">
        <f>'P&amp;L'!$D$3</f>
        <v>0</v>
      </c>
      <c r="I139" s="18"/>
      <c r="J139" s="19"/>
      <c r="K139" s="18"/>
      <c r="L139" s="19"/>
      <c r="M139" s="20"/>
      <c r="N139" s="20"/>
      <c r="O139" s="20"/>
      <c r="P139" s="20"/>
      <c r="Q139" s="20"/>
      <c r="R139" s="20"/>
      <c r="S139" s="36" t="s">
        <v>399</v>
      </c>
      <c r="T139" s="41">
        <f>'P&amp;L'!H152</f>
        <v>0</v>
      </c>
      <c r="X139" s="1" t="s">
        <v>201</v>
      </c>
    </row>
    <row r="140" spans="2:24" x14ac:dyDescent="0.2">
      <c r="C140" s="3" t="str">
        <f t="shared" si="5"/>
        <v>MM/DD/YYYY</v>
      </c>
      <c r="E140" s="7" t="str">
        <f t="shared" si="4"/>
        <v>Q-0MM/DD/YYYY</v>
      </c>
      <c r="F140" s="7" t="s">
        <v>201</v>
      </c>
      <c r="G140" s="18">
        <v>862069</v>
      </c>
      <c r="H140" s="18">
        <f>'P&amp;L'!$D$3</f>
        <v>0</v>
      </c>
      <c r="I140" s="18"/>
      <c r="J140" s="19"/>
      <c r="K140" s="18"/>
      <c r="L140" s="19"/>
      <c r="M140" s="20"/>
      <c r="N140" s="20"/>
      <c r="O140" s="20"/>
      <c r="P140" s="20"/>
      <c r="Q140" s="20"/>
      <c r="R140" s="20"/>
      <c r="S140" s="36" t="s">
        <v>400</v>
      </c>
      <c r="T140" s="41">
        <f>'P&amp;L'!H153</f>
        <v>0</v>
      </c>
      <c r="X140" s="1" t="s">
        <v>201</v>
      </c>
    </row>
    <row r="141" spans="2:24" x14ac:dyDescent="0.2">
      <c r="B141" s="2"/>
      <c r="C141" s="3" t="str">
        <f t="shared" si="5"/>
        <v>MM/DD/YYYY</v>
      </c>
      <c r="E141" s="7" t="str">
        <f t="shared" si="4"/>
        <v>Q-0MM/DD/YYYY</v>
      </c>
      <c r="F141" s="44" t="s">
        <v>201</v>
      </c>
      <c r="G141" s="4">
        <v>303101</v>
      </c>
      <c r="H141" s="45">
        <f>'P&amp;L'!$D$3</f>
        <v>0</v>
      </c>
      <c r="I141" s="46"/>
      <c r="J141" s="47"/>
      <c r="K141" s="46"/>
      <c r="L141" s="47"/>
      <c r="M141" s="48"/>
      <c r="N141" s="48"/>
      <c r="O141" s="48"/>
      <c r="P141" s="48"/>
      <c r="Q141" s="48"/>
      <c r="R141" s="48"/>
      <c r="S141" s="45" t="s">
        <v>200</v>
      </c>
      <c r="T141" s="42">
        <f>-SUM(T1:T140)</f>
        <v>0</v>
      </c>
      <c r="U141" s="45"/>
      <c r="V141" s="44"/>
      <c r="W141" s="44"/>
      <c r="X141" s="44" t="s">
        <v>201</v>
      </c>
    </row>
    <row r="142" spans="2:24" x14ac:dyDescent="0.2">
      <c r="S142" s="1" t="s">
        <v>226</v>
      </c>
      <c r="T142" s="43">
        <f>T141-'P&amp;L'!H156</f>
        <v>0</v>
      </c>
    </row>
  </sheetData>
  <conditionalFormatting sqref="J1:J60 L1:L60 J62:J140">
    <cfRule type="expression" dxfId="3" priority="45" stopIfTrue="1">
      <formula>#REF!="Begin-Total"</formula>
    </cfRule>
    <cfRule type="expression" dxfId="2" priority="46" stopIfTrue="1">
      <formula>#REF!="End-Total"</formula>
    </cfRule>
  </conditionalFormatting>
  <conditionalFormatting sqref="L62:L140">
    <cfRule type="expression" dxfId="1" priority="47" stopIfTrue="1">
      <formula>#REF!="Begin-Total"</formula>
    </cfRule>
    <cfRule type="expression" dxfId="0" priority="48" stopIfTrue="1">
      <formula>#REF!="End-Total"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E4C4A48974E649AA2F01743EA0D6DA" ma:contentTypeVersion="13" ma:contentTypeDescription="Create a new document." ma:contentTypeScope="" ma:versionID="9e02a50f7352f0b96dd710f7337d0a2c">
  <xsd:schema xmlns:xsd="http://www.w3.org/2001/XMLSchema" xmlns:xs="http://www.w3.org/2001/XMLSchema" xmlns:p="http://schemas.microsoft.com/office/2006/metadata/properties" xmlns:ns2="c8f1b771-221f-4987-952a-ccc45de0d6a6" xmlns:ns3="eea4e98d-8f29-41fb-8a4b-6f6b65d4994c" targetNamespace="http://schemas.microsoft.com/office/2006/metadata/properties" ma:root="true" ma:fieldsID="432cc26b3a47e731ab4dae3a75296e96" ns2:_="" ns3:_="">
    <xsd:import namespace="c8f1b771-221f-4987-952a-ccc45de0d6a6"/>
    <xsd:import namespace="eea4e98d-8f29-41fb-8a4b-6f6b65d499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f1b771-221f-4987-952a-ccc45de0d6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5b367ce-0f59-425f-bf20-b1ccf8495d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a4e98d-8f29-41fb-8a4b-6f6b65d4994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c82a787-ce19-4268-bd5a-5a0ad50bc709}" ma:internalName="TaxCatchAll" ma:showField="CatchAllData" ma:web="eea4e98d-8f29-41fb-8a4b-6f6b65d499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NimbusLog nimbusVersion="22.3.22271.1" osVersion="Microsoft Windows NT 6.2.9200.0" culture="en-US" bitness="64Bit" isNimbusV2="True" begin="05/18/2023 12:12:59.2081 PM" end="05/18/2023 12:15:27.1195 PM"/>
</file>

<file path=customXml/item3.xml><?xml version="1.0" encoding="utf-8"?>
<ReportModel xmlns="http://JetReports/Nimbus/Schemas/2017/10" xmlns:i="http://www.w3.org/2001/XMLSchema-instance" xmlns:z="http://schemas.microsoft.com/2003/10/Serialization/" z:Id="1">
  <ReportCultureLcid>1033</ReportCultureLcid>
  <myFunctions z:Id="2" z:Size="52">
    <FunctionModel z:Id="3" i:type="ReplicatorModel">
      <Column>3</Column>
      <Row>20</Row>
      <SheetName z:Id="4">Budget</SheetName>
      <Id>0</Id>
      <Type>RowReplicator</Type>
      <Region>1</Region>
      <myChildReplicators z:Id="5" z:Size="1">
        <ReplicatorModel z:Id="6">
          <Column>22</Column>
          <Row>20</Row>
          <SheetName z:Ref="4" i:nil="true"/>
          <Id>1</Id>
          <Type>RowReplicator</Type>
          <Region>1</Region>
          <myChildReplicators i:nil="true"/>
        </ReplicatorModel>
      </myChildReplicators>
    </FunctionModel>
    <FunctionModel z:Ref="6" i:nil="true"/>
    <FunctionModel z:Id="7" i:type="ReplicatorModel">
      <Column>3</Column>
      <Row>65</Row>
      <SheetName z:Ref="4" i:nil="true"/>
      <Id>2</Id>
      <Type>RowReplicator</Type>
      <Region>1</Region>
      <myChildReplicators z:Id="8" z:Size="1">
        <ReplicatorModel z:Id="9">
          <Column>22</Column>
          <Row>65</Row>
          <SheetName z:Ref="4" i:nil="true"/>
          <Id>3</Id>
          <Type>RowReplicator</Type>
          <Region>1</Region>
          <myChildReplicators i:nil="true"/>
        </ReplicatorModel>
      </myChildReplicators>
    </FunctionModel>
    <FunctionModel z:Ref="9" i:nil="true"/>
    <FunctionModel z:Id="10" i:type="ReplicatorModel">
      <Column>3</Column>
      <Row>13</Row>
      <SheetName z:Id="11">Journal</SheetName>
      <Id>4</Id>
      <Type>RowReplicator</Type>
      <Region>1</Region>
      <myChildReplicators z:Id="12" z:Size="1">
        <ReplicatorModel z:Id="13">
          <Column>12</Column>
          <Row>13</Row>
          <SheetName z:Ref="11" i:nil="true"/>
          <Id>5</Id>
          <Type>RowReplicator</Type>
          <Region>1</Region>
          <myChildReplicators i:nil="true"/>
        </ReplicatorModel>
      </myChildReplicators>
    </FunctionModel>
    <FunctionModel z:Ref="13" i:nil="true"/>
    <FunctionModel z:Id="14" i:type="ReplicatorModel">
      <Column>3</Column>
      <Row>54</Row>
      <SheetName z:Ref="11" i:nil="true"/>
      <Id>6</Id>
      <Type>RowReplicator</Type>
      <Region>1</Region>
      <myChildReplicators z:Id="15" z:Size="1">
        <ReplicatorModel z:Id="16">
          <Column>12</Column>
          <Row>54</Row>
          <SheetName z:Ref="11" i:nil="true"/>
          <Id>7</Id>
          <Type>RowReplicator</Type>
          <Region>1</Region>
          <myChildReplicators i:nil="true"/>
        </ReplicatorModel>
      </myChildReplicators>
    </FunctionModel>
    <FunctionModel z:Ref="16" i:nil="true"/>
    <FunctionModel z:Id="17" i:type="ReplicatorModel">
      <Column>3</Column>
      <Row>96</Row>
      <SheetName z:Ref="11" i:nil="true"/>
      <Id>8</Id>
      <Type>RowReplicator</Type>
      <Region>1</Region>
      <myChildReplicators z:Id="18" z:Size="1">
        <ReplicatorModel z:Id="19">
          <Column>12</Column>
          <Row>96</Row>
          <SheetName z:Ref="11" i:nil="true"/>
          <Id>9</Id>
          <Type>RowReplicator</Type>
          <Region>1</Region>
          <myChildReplicators i:nil="true"/>
        </ReplicatorModel>
      </myChildReplicators>
    </FunctionModel>
    <FunctionModel z:Ref="19" i:nil="true"/>
    <FunctionModel z:Id="20" i:type="ReplicatorModel">
      <Column>3</Column>
      <Row>137</Row>
      <SheetName z:Ref="11" i:nil="true"/>
      <Id>10</Id>
      <Type>RowReplicator</Type>
      <Region>1</Region>
      <myChildReplicators z:Id="21" z:Size="1">
        <ReplicatorModel z:Id="22">
          <Column>12</Column>
          <Row>137</Row>
          <SheetName z:Ref="11" i:nil="true"/>
          <Id>11</Id>
          <Type>RowReplicator</Type>
          <Region>1</Region>
          <myChildReplicators i:nil="true"/>
        </ReplicatorModel>
      </myChildReplicators>
    </FunctionModel>
    <FunctionModel z:Ref="22" i:nil="true"/>
    <FunctionModel z:Id="23" i:type="ReplicatorModel">
      <Column>3</Column>
      <Row>179</Row>
      <SheetName z:Ref="11" i:nil="true"/>
      <Id>12</Id>
      <Type>RowReplicator</Type>
      <Region>1</Region>
      <myChildReplicators z:Id="24" z:Size="1">
        <ReplicatorModel z:Id="25">
          <Column>12</Column>
          <Row>179</Row>
          <SheetName z:Ref="11" i:nil="true"/>
          <Id>13</Id>
          <Type>RowReplicator</Type>
          <Region>1</Region>
          <myChildReplicators i:nil="true"/>
        </ReplicatorModel>
      </myChildReplicators>
    </FunctionModel>
    <FunctionModel z:Ref="25" i:nil="true"/>
    <FunctionModel z:Id="26" i:type="ReplicatorModel">
      <Column>3</Column>
      <Row>220</Row>
      <SheetName z:Ref="11" i:nil="true"/>
      <Id>14</Id>
      <Type>RowReplicator</Type>
      <Region>1</Region>
      <myChildReplicators z:Id="27" z:Size="1">
        <ReplicatorModel z:Id="28">
          <Column>12</Column>
          <Row>220</Row>
          <SheetName z:Ref="11" i:nil="true"/>
          <Id>15</Id>
          <Type>RowReplicator</Type>
          <Region>1</Region>
          <myChildReplicators i:nil="true"/>
        </ReplicatorModel>
      </myChildReplicators>
    </FunctionModel>
    <FunctionModel z:Ref="28" i:nil="true"/>
    <FunctionModel z:Id="29" i:type="ReplicatorModel">
      <Column>3</Column>
      <Row>262</Row>
      <SheetName z:Ref="11" i:nil="true"/>
      <Id>16</Id>
      <Type>RowReplicator</Type>
      <Region>1</Region>
      <myChildReplicators z:Id="30" z:Size="1">
        <ReplicatorModel z:Id="31">
          <Column>12</Column>
          <Row>262</Row>
          <SheetName z:Ref="11" i:nil="true"/>
          <Id>17</Id>
          <Type>RowReplicator</Type>
          <Region>1</Region>
          <myChildReplicators i:nil="true"/>
        </ReplicatorModel>
      </myChildReplicators>
    </FunctionModel>
    <FunctionModel z:Ref="31" i:nil="true"/>
    <FunctionModel z:Id="32" i:type="ReplicatorModel">
      <Column>3</Column>
      <Row>303</Row>
      <SheetName z:Ref="11" i:nil="true"/>
      <Id>18</Id>
      <Type>RowReplicator</Type>
      <Region>1</Region>
      <myChildReplicators z:Id="33" z:Size="1">
        <ReplicatorModel z:Id="34">
          <Column>12</Column>
          <Row>303</Row>
          <SheetName z:Ref="11" i:nil="true"/>
          <Id>19</Id>
          <Type>RowReplicator</Type>
          <Region>1</Region>
          <myChildReplicators i:nil="true"/>
        </ReplicatorModel>
      </myChildReplicators>
    </FunctionModel>
    <FunctionModel z:Ref="34" i:nil="true"/>
    <FunctionModel z:Id="35" i:type="ReplicatorModel">
      <Column>3</Column>
      <Row>345</Row>
      <SheetName z:Ref="11" i:nil="true"/>
      <Id>20</Id>
      <Type>RowReplicator</Type>
      <Region>1</Region>
      <myChildReplicators z:Id="36" z:Size="1">
        <ReplicatorModel z:Id="37">
          <Column>12</Column>
          <Row>345</Row>
          <SheetName z:Ref="11" i:nil="true"/>
          <Id>21</Id>
          <Type>RowReplicator</Type>
          <Region>1</Region>
          <myChildReplicators i:nil="true"/>
        </ReplicatorModel>
      </myChildReplicators>
    </FunctionModel>
    <FunctionModel z:Ref="37" i:nil="true"/>
    <FunctionModel z:Id="38" i:type="ReplicatorModel">
      <Column>3</Column>
      <Row>386</Row>
      <SheetName z:Ref="11" i:nil="true"/>
      <Id>22</Id>
      <Type>RowReplicator</Type>
      <Region>1</Region>
      <myChildReplicators z:Id="39" z:Size="1">
        <ReplicatorModel z:Id="40">
          <Column>12</Column>
          <Row>386</Row>
          <SheetName z:Ref="11" i:nil="true"/>
          <Id>23</Id>
          <Type>RowReplicator</Type>
          <Region>1</Region>
          <myChildReplicators i:nil="true"/>
        </ReplicatorModel>
      </myChildReplicators>
    </FunctionModel>
    <FunctionModel z:Ref="40" i:nil="true"/>
    <FunctionModel z:Id="41" i:type="ReplicatorModel">
      <Column>3</Column>
      <Row>428</Row>
      <SheetName z:Ref="11" i:nil="true"/>
      <Id>24</Id>
      <Type>RowReplicator</Type>
      <Region>1</Region>
      <myChildReplicators z:Id="42" z:Size="1">
        <ReplicatorModel z:Id="43">
          <Column>12</Column>
          <Row>428</Row>
          <SheetName z:Ref="11" i:nil="true"/>
          <Id>25</Id>
          <Type>RowReplicator</Type>
          <Region>1</Region>
          <myChildReplicators i:nil="true"/>
        </ReplicatorModel>
      </myChildReplicators>
    </FunctionModel>
    <FunctionModel z:Ref="43" i:nil="true"/>
    <FunctionModel z:Id="44" i:type="ReplicatorModel">
      <Column>3</Column>
      <Row>469</Row>
      <SheetName z:Ref="11" i:nil="true"/>
      <Id>26</Id>
      <Type>RowReplicator</Type>
      <Region>1</Region>
      <myChildReplicators z:Id="45" z:Size="1">
        <ReplicatorModel z:Id="46">
          <Column>12</Column>
          <Row>469</Row>
          <SheetName z:Ref="11" i:nil="true"/>
          <Id>27</Id>
          <Type>RowReplicator</Type>
          <Region>1</Region>
          <myChildReplicators i:nil="true"/>
        </ReplicatorModel>
      </myChildReplicators>
    </FunctionModel>
    <FunctionModel z:Ref="46" i:nil="true"/>
    <FunctionModel z:Id="47" i:type="ReplicatorModel">
      <Column>3</Column>
      <Row>511</Row>
      <SheetName z:Ref="11" i:nil="true"/>
      <Id>28</Id>
      <Type>RowReplicator</Type>
      <Region>1</Region>
      <myChildReplicators z:Id="48" z:Size="1">
        <ReplicatorModel z:Id="49">
          <Column>12</Column>
          <Row>511</Row>
          <SheetName z:Ref="11" i:nil="true"/>
          <Id>29</Id>
          <Type>RowReplicator</Type>
          <Region>1</Region>
          <myChildReplicators i:nil="true"/>
        </ReplicatorModel>
      </myChildReplicators>
    </FunctionModel>
    <FunctionModel z:Ref="49" i:nil="true"/>
    <FunctionModel z:Id="50" i:type="ReplicatorModel">
      <Column>3</Column>
      <Row>552</Row>
      <SheetName z:Ref="11" i:nil="true"/>
      <Id>30</Id>
      <Type>RowReplicator</Type>
      <Region>1</Region>
      <myChildReplicators z:Id="51" z:Size="1">
        <ReplicatorModel z:Id="52">
          <Column>12</Column>
          <Row>552</Row>
          <SheetName z:Ref="11" i:nil="true"/>
          <Id>31</Id>
          <Type>RowReplicator</Type>
          <Region>1</Region>
          <myChildReplicators i:nil="true"/>
        </ReplicatorModel>
      </myChildReplicators>
    </FunctionModel>
    <FunctionModel z:Ref="52" i:nil="true"/>
    <FunctionModel z:Id="53" i:type="ReplicatorModel">
      <Column>3</Column>
      <Row>594</Row>
      <SheetName z:Ref="11" i:nil="true"/>
      <Id>32</Id>
      <Type>RowReplicator</Type>
      <Region>1</Region>
      <myChildReplicators z:Id="54" z:Size="1">
        <ReplicatorModel z:Id="55">
          <Column>12</Column>
          <Row>594</Row>
          <SheetName z:Ref="11" i:nil="true"/>
          <Id>33</Id>
          <Type>RowReplicator</Type>
          <Region>1</Region>
          <myChildReplicators i:nil="true"/>
        </ReplicatorModel>
      </myChildReplicators>
    </FunctionModel>
    <FunctionModel z:Ref="55" i:nil="true"/>
    <FunctionModel z:Id="56" i:type="ReplicatorModel">
      <Column>3</Column>
      <Row>635</Row>
      <SheetName z:Ref="11" i:nil="true"/>
      <Id>34</Id>
      <Type>RowReplicator</Type>
      <Region>1</Region>
      <myChildReplicators z:Id="57" z:Size="1">
        <ReplicatorModel z:Id="58">
          <Column>12</Column>
          <Row>635</Row>
          <SheetName z:Ref="11" i:nil="true"/>
          <Id>35</Id>
          <Type>RowReplicator</Type>
          <Region>1</Region>
          <myChildReplicators i:nil="true"/>
        </ReplicatorModel>
      </myChildReplicators>
    </FunctionModel>
    <FunctionModel z:Ref="58" i:nil="true"/>
    <FunctionModel z:Id="59" i:type="ReplicatorModel">
      <Column>3</Column>
      <Row>677</Row>
      <SheetName z:Ref="11" i:nil="true"/>
      <Id>36</Id>
      <Type>RowReplicator</Type>
      <Region>1</Region>
      <myChildReplicators z:Id="60" z:Size="1">
        <ReplicatorModel z:Id="61">
          <Column>12</Column>
          <Row>677</Row>
          <SheetName z:Ref="11" i:nil="true"/>
          <Id>37</Id>
          <Type>RowReplicator</Type>
          <Region>1</Region>
          <myChildReplicators i:nil="true"/>
        </ReplicatorModel>
      </myChildReplicators>
    </FunctionModel>
    <FunctionModel z:Ref="61" i:nil="true"/>
    <FunctionModel z:Id="62" i:type="ReplicatorModel">
      <Column>3</Column>
      <Row>718</Row>
      <SheetName z:Ref="11" i:nil="true"/>
      <Id>38</Id>
      <Type>RowReplicator</Type>
      <Region>1</Region>
      <myChildReplicators z:Id="63" z:Size="1">
        <ReplicatorModel z:Id="64">
          <Column>12</Column>
          <Row>718</Row>
          <SheetName z:Ref="11" i:nil="true"/>
          <Id>39</Id>
          <Type>RowReplicator</Type>
          <Region>1</Region>
          <myChildReplicators i:nil="true"/>
        </ReplicatorModel>
      </myChildReplicators>
    </FunctionModel>
    <FunctionModel z:Ref="64" i:nil="true"/>
    <FunctionModel z:Id="65" i:type="ReplicatorModel">
      <Column>3</Column>
      <Row>760</Row>
      <SheetName z:Ref="11" i:nil="true"/>
      <Id>40</Id>
      <Type>RowReplicator</Type>
      <Region>1</Region>
      <myChildReplicators z:Id="66" z:Size="1">
        <ReplicatorModel z:Id="67">
          <Column>12</Column>
          <Row>760</Row>
          <SheetName z:Ref="11" i:nil="true"/>
          <Id>41</Id>
          <Type>RowReplicator</Type>
          <Region>1</Region>
          <myChildReplicators i:nil="true"/>
        </ReplicatorModel>
      </myChildReplicators>
    </FunctionModel>
    <FunctionModel z:Ref="67" i:nil="true"/>
    <FunctionModel z:Id="68" i:type="ReplicatorModel">
      <Column>3</Column>
      <Row>801</Row>
      <SheetName z:Ref="11" i:nil="true"/>
      <Id>42</Id>
      <Type>RowReplicator</Type>
      <Region>1</Region>
      <myChildReplicators z:Id="69" z:Size="1">
        <ReplicatorModel z:Id="70">
          <Column>12</Column>
          <Row>801</Row>
          <SheetName z:Ref="11" i:nil="true"/>
          <Id>43</Id>
          <Type>RowReplicator</Type>
          <Region>1</Region>
          <myChildReplicators i:nil="true"/>
        </ReplicatorModel>
      </myChildReplicators>
    </FunctionModel>
    <FunctionModel z:Ref="70" i:nil="true"/>
    <FunctionModel z:Id="71" i:type="ReplicatorModel">
      <Column>3</Column>
      <Row>843</Row>
      <SheetName z:Ref="11" i:nil="true"/>
      <Id>44</Id>
      <Type>RowReplicator</Type>
      <Region>1</Region>
      <myChildReplicators z:Id="72" z:Size="1">
        <ReplicatorModel z:Id="73">
          <Column>12</Column>
          <Row>843</Row>
          <SheetName z:Ref="11" i:nil="true"/>
          <Id>45</Id>
          <Type>RowReplicator</Type>
          <Region>1</Region>
          <myChildReplicators i:nil="true"/>
        </ReplicatorModel>
      </myChildReplicators>
    </FunctionModel>
    <FunctionModel z:Ref="73" i:nil="true"/>
    <FunctionModel z:Id="74" i:type="ReplicatorModel">
      <Column>3</Column>
      <Row>884</Row>
      <SheetName z:Ref="11" i:nil="true"/>
      <Id>46</Id>
      <Type>RowReplicator</Type>
      <Region>1</Region>
      <myChildReplicators z:Id="75" z:Size="1">
        <ReplicatorModel z:Id="76">
          <Column>12</Column>
          <Row>884</Row>
          <SheetName z:Ref="11" i:nil="true"/>
          <Id>47</Id>
          <Type>RowReplicator</Type>
          <Region>1</Region>
          <myChildReplicators i:nil="true"/>
        </ReplicatorModel>
      </myChildReplicators>
    </FunctionModel>
    <FunctionModel z:Ref="76" i:nil="true"/>
    <FunctionModel z:Id="77" i:type="ReplicatorModel">
      <Column>3</Column>
      <Row>926</Row>
      <SheetName z:Ref="11" i:nil="true"/>
      <Id>48</Id>
      <Type>RowReplicator</Type>
      <Region>1</Region>
      <myChildReplicators z:Id="78" z:Size="1">
        <ReplicatorModel z:Id="79">
          <Column>12</Column>
          <Row>926</Row>
          <SheetName z:Ref="11" i:nil="true"/>
          <Id>49</Id>
          <Type>RowReplicator</Type>
          <Region>1</Region>
          <myChildReplicators i:nil="true"/>
        </ReplicatorModel>
      </myChildReplicators>
    </FunctionModel>
    <FunctionModel z:Ref="79" i:nil="true"/>
    <FunctionModel z:Id="80" i:type="ReplicatorModel">
      <Column>3</Column>
      <Row>967</Row>
      <SheetName z:Ref="11" i:nil="true"/>
      <Id>50</Id>
      <Type>RowReplicator</Type>
      <Region>1</Region>
      <myChildReplicators z:Id="81" z:Size="1">
        <ReplicatorModel z:Id="82">
          <Column>12</Column>
          <Row>967</Row>
          <SheetName z:Ref="11" i:nil="true"/>
          <Id>51</Id>
          <Type>RowReplicator</Type>
          <Region>1</Region>
          <myChildReplicators i:nil="true"/>
        </ReplicatorModel>
      </myChildReplicators>
    </FunctionModel>
    <FunctionModel z:Ref="82" i:nil="true"/>
  </myFunctions>
  <myReportOptions z:Id="83" z:Size="2">
    <ReportOptionModel z:Id="84">
      <Id>88b6fd6a-8af0-4dcb-b17e-dc1487b2668f</Id>
      <IsDataSource>false</IsDataSource>
      <IsVolatile>false</IsVolatile>
      <LookupCell i:nil="true"/>
      <Title z:Id="85">Parish Number</Title>
      <Tooltip z:Id="86"/>
      <ValueCell z:Id="87">
        <Column>4</Column>
        <Row>5</Row>
        <SheetName z:Id="88">Options</SheetName>
      </ValueCell>
      <myCurrentValue z:Ref="86" i:nil="true"/>
    </ReportOptionModel>
    <ReportOptionModel z:Id="89">
      <Id>a327257a-551d-4571-99a8-0b818005a984</Id>
      <IsDataSource>false</IsDataSource>
      <IsVolatile>false</IsVolatile>
      <LookupCell i:nil="true"/>
      <Title z:Id="90">PRIOR FY Start</Title>
      <Tooltip z:Ref="86" i:nil="true"/>
      <ValueCell z:Id="91">
        <Column>4</Column>
        <Row>7</Row>
        <SheetName z:Ref="88" i:nil="true"/>
      </ValueCell>
      <myCurrentValue xmlns:a="http://www.w3.org/2001/XMLSchema" z:Id="92" i:type="a:string">7/1/2021</myCurrentValue>
    </ReportOptionModel>
  </myReportOptions>
  <mySheets z:Id="93" z:Size="3">
    <SheetModel z:Id="94">
      <ConditionalHideColumns>false</ConditionalHideColumns>
      <ConditionalHideRows>false</ConditionalHideRows>
      <ContainsJetFunctions>true</ContainsJetFunctions>
      <InvalidColumnReplicatorRegionCell i:nil="true"/>
      <InvalidRowReplicatorRegionCell i:nil="true"/>
      <IsDashboardMode>false</IsDashboardMode>
      <IsHidden>true</IsHidden>
      <Name z:Ref="88" i:nil="true"/>
      <SheetReplicator i:nil="true"/>
      <myColumnReplicators z:Id="95" z:Size="0"/>
      <myRowReplicators z:Id="96" z:Size="0"/>
      <myTableCells z:Id="97" z:Size="0"/>
    </SheetModel>
    <SheetModel z:Id="98">
      <ConditionalHideColumns>false</ConditionalHideColumns>
      <ConditionalHideRows>true</ConditionalHideRows>
      <ContainsJetFunctions>true</ContainsJetFunctions>
      <InvalidColumnReplicatorRegionCell i:nil="true"/>
      <InvalidRowReplicatorRegionCell i:nil="true"/>
      <IsDashboardMode>false</IsDashboardMode>
      <IsHidden>false</IsHidden>
      <Name z:Ref="4" i:nil="true"/>
      <SheetReplicator i:nil="true"/>
      <myColumnReplicators z:Id="99" z:Size="0"/>
      <myRowReplicators z:Id="100" z:Size="2">
        <ReplicatorModel z:Ref="3" i:nil="true"/>
        <ReplicatorModel z:Ref="7" i:nil="true"/>
      </myRowReplicators>
      <myTableCells z:Id="101" z:Size="0"/>
    </SheetModel>
    <SheetModel z:Id="102">
      <ConditionalHideColumns>false</ConditionalHideColumns>
      <ConditionalHideRows>true</ConditionalHideRows>
      <ContainsJetFunctions>true</ContainsJetFunctions>
      <InvalidColumnReplicatorRegionCell i:nil="true"/>
      <InvalidRowReplicatorRegionCell i:nil="true"/>
      <IsDashboardMode>false</IsDashboardMode>
      <IsHidden>false</IsHidden>
      <Name z:Ref="11" i:nil="true"/>
      <SheetReplicator i:nil="true"/>
      <myColumnReplicators z:Id="103" z:Size="0"/>
      <myRowReplicators z:Id="104" z:Size="24">
        <ReplicatorModel z:Ref="10" i:nil="true"/>
        <ReplicatorModel z:Ref="14" i:nil="true"/>
        <ReplicatorModel z:Ref="17" i:nil="true"/>
        <ReplicatorModel z:Ref="20" i:nil="true"/>
        <ReplicatorModel z:Ref="23" i:nil="true"/>
        <ReplicatorModel z:Ref="26" i:nil="true"/>
        <ReplicatorModel z:Ref="29" i:nil="true"/>
        <ReplicatorModel z:Ref="32" i:nil="true"/>
        <ReplicatorModel z:Ref="35" i:nil="true"/>
        <ReplicatorModel z:Ref="38" i:nil="true"/>
        <ReplicatorModel z:Ref="41" i:nil="true"/>
        <ReplicatorModel z:Ref="44" i:nil="true"/>
        <ReplicatorModel z:Ref="47" i:nil="true"/>
        <ReplicatorModel z:Ref="50" i:nil="true"/>
        <ReplicatorModel z:Ref="53" i:nil="true"/>
        <ReplicatorModel z:Ref="56" i:nil="true"/>
        <ReplicatorModel z:Ref="59" i:nil="true"/>
        <ReplicatorModel z:Ref="62" i:nil="true"/>
        <ReplicatorModel z:Ref="65" i:nil="true"/>
        <ReplicatorModel z:Ref="68" i:nil="true"/>
        <ReplicatorModel z:Ref="71" i:nil="true"/>
        <ReplicatorModel z:Ref="74" i:nil="true"/>
        <ReplicatorModel z:Ref="77" i:nil="true"/>
        <ReplicatorModel z:Ref="80" i:nil="true"/>
      </myRowReplicators>
      <myTableCells z:Id="105" z:Size="0"/>
    </SheetModel>
  </mySheets>
</ReportModel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ea4e98d-8f29-41fb-8a4b-6f6b65d4994c" xsi:nil="true"/>
    <lcf76f155ced4ddcb4097134ff3c332f xmlns="c8f1b771-221f-4987-952a-ccc45de0d6a6">
      <Terms xmlns="http://schemas.microsoft.com/office/infopath/2007/PartnerControls"/>
    </lcf76f155ced4ddcb4097134ff3c332f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10D9DD-1D0E-4CC9-BA49-ED09F2A162DE}"/>
</file>

<file path=customXml/itemProps2.xml><?xml version="1.0" encoding="utf-8"?>
<ds:datastoreItem xmlns:ds="http://schemas.openxmlformats.org/officeDocument/2006/customXml" ds:itemID="{D4C1912A-C779-461D-B42A-94A12EFC9C81}">
  <ds:schemaRefs/>
</ds:datastoreItem>
</file>

<file path=customXml/itemProps3.xml><?xml version="1.0" encoding="utf-8"?>
<ds:datastoreItem xmlns:ds="http://schemas.openxmlformats.org/officeDocument/2006/customXml" ds:itemID="{69CC8389-2EDA-456F-8B58-8CBE1B90657B}">
  <ds:schemaRefs>
    <ds:schemaRef ds:uri="http://JetReports/Nimbus/Schemas/2017/10"/>
    <ds:schemaRef ds:uri="http://schemas.microsoft.com/2003/10/Serialization/"/>
    <ds:schemaRef ds:uri="http://www.w3.org/2001/XMLSchema"/>
  </ds:schemaRefs>
</ds:datastoreItem>
</file>

<file path=customXml/itemProps4.xml><?xml version="1.0" encoding="utf-8"?>
<ds:datastoreItem xmlns:ds="http://schemas.openxmlformats.org/officeDocument/2006/customXml" ds:itemID="{F0A296E4-39DB-4C20-84DD-44EE3F4D7568}">
  <ds:schemaRefs>
    <ds:schemaRef ds:uri="http://schemas.microsoft.com/office/2006/metadata/properties"/>
    <ds:schemaRef ds:uri="http://schemas.microsoft.com/office/infopath/2007/PartnerControls"/>
    <ds:schemaRef ds:uri="eea4e98d-8f29-41fb-8a4b-6f6b65d4994c"/>
    <ds:schemaRef ds:uri="c8f1b771-221f-4987-952a-ccc45de0d6a6"/>
  </ds:schemaRefs>
</ds:datastoreItem>
</file>

<file path=customXml/itemProps5.xml><?xml version="1.0" encoding="utf-8"?>
<ds:datastoreItem xmlns:ds="http://schemas.openxmlformats.org/officeDocument/2006/customXml" ds:itemID="{4069F052-CD02-48C0-8163-7F93238C24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Options</vt:lpstr>
      <vt:lpstr>Balance Sheet</vt:lpstr>
      <vt:lpstr>BS JE</vt:lpstr>
      <vt:lpstr>P&amp;L</vt:lpstr>
      <vt:lpstr>P&amp;L JE</vt:lpstr>
    </vt:vector>
  </TitlesOfParts>
  <Company>JMT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Williams</dc:creator>
  <cp:lastModifiedBy>Olivia Neely</cp:lastModifiedBy>
  <cp:lastPrinted>2017-03-13T12:16:55Z</cp:lastPrinted>
  <dcterms:created xsi:type="dcterms:W3CDTF">2008-03-14T14:00:09Z</dcterms:created>
  <dcterms:modified xsi:type="dcterms:W3CDTF">2026-03-06T15:33:25Z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Drill Button Active">
    <vt:bool>true</vt:bool>
  </property>
  <property fmtid="{D5CDD505-2E9C-101B-9397-08002B2CF9AE}" pid="3" name="Jet Reports Last Version Refresh">
    <vt:lpwstr>Version 7.1.2  Released 3/16/2009 3:09:32 PM</vt:lpwstr>
  </property>
  <property fmtid="{D5CDD505-2E9C-101B-9397-08002B2CF9AE}" pid="4" name="Jet Reports Design Mode Active">
    <vt:bool>true</vt:bool>
  </property>
  <property fmtid="{D5CDD505-2E9C-101B-9397-08002B2CF9AE}" pid="5" name="NeedsREVERT">
    <vt:lpwstr>FALSE</vt:lpwstr>
  </property>
  <property fmtid="{D5CDD505-2E9C-101B-9397-08002B2CF9AE}" pid="6" name="OriginalName">
    <vt:lpwstr>Monthly Costcenter Detail Report 150.xls</vt:lpwstr>
  </property>
  <property fmtid="{D5CDD505-2E9C-101B-9397-08002B2CF9AE}" pid="7" name="Jet Reports Function Literals">
    <vt:lpwstr>,	;	,	{	}	[@[{0}]]	1033	1033</vt:lpwstr>
  </property>
  <property fmtid="{D5CDD505-2E9C-101B-9397-08002B2CF9AE}" pid="8" name="Jet Reports Report Id">
    <vt:lpwstr>c890b2c5-25e1-40b1-874a-5b8a2a2926d4</vt:lpwstr>
  </property>
  <property fmtid="{D5CDD505-2E9C-101B-9397-08002B2CF9AE}" pid="9" name="ContentTypeId">
    <vt:lpwstr>0x01010030E4C4A48974E649AA2F01743EA0D6DA</vt:lpwstr>
  </property>
  <property fmtid="{D5CDD505-2E9C-101B-9397-08002B2CF9AE}" pid="10" name="MediaServiceImageTags">
    <vt:lpwstr/>
  </property>
</Properties>
</file>