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updateLinks="always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dioceseofcharleston.sharepoint.com/sites/TSFinance/Account/Parish - Schools/Parish and Schools tracking reports and training material/Jet Reports/"/>
    </mc:Choice>
  </mc:AlternateContent>
  <xr:revisionPtr revIDLastSave="145" documentId="13_ncr:1_{2BB0C5A1-459D-4713-9D34-E08780AC0D70}" xr6:coauthVersionLast="47" xr6:coauthVersionMax="47" xr10:uidLastSave="{4C505EFC-5E1B-4C84-B04E-2CA85CB437D7}"/>
  <bookViews>
    <workbookView xWindow="-120" yWindow="-120" windowWidth="29040" windowHeight="15840" tabRatio="802" firstSheet="1" activeTab="1" xr2:uid="{00000000-000D-0000-FFFF-FFFF00000000}"/>
  </bookViews>
  <sheets>
    <sheet name="Options" sheetId="10692" state="hidden" r:id="rId1"/>
    <sheet name="Balance Sheet" sheetId="10693" r:id="rId2"/>
    <sheet name="BS JE" sheetId="10694" state="hidden" r:id="rId3"/>
    <sheet name="P&amp;L" sheetId="10695" r:id="rId4"/>
    <sheet name="P&amp;L JE" sheetId="10696" state="hidden" r:id="rId5"/>
    <sheet name="Budget" sheetId="10558" r:id="rId6"/>
    <sheet name="Budget JE" sheetId="10688" state="hidden" r:id="rId7"/>
  </sheets>
  <definedNames>
    <definedName name="Company">#REF!</definedName>
    <definedName name="FYBegin">#REF!</definedName>
    <definedName name="MonthBegin">#REF!</definedName>
    <definedName name="Parish">#REF!</definedName>
    <definedName name="_xlnm.Print_Area" localSheetId="5">Budget!#REF!</definedName>
    <definedName name="_xlnm.Print_Area" localSheetId="6">'Budget JE'!#REF!</definedName>
    <definedName name="TotalRevenue" localSheetId="6">#REF!</definedName>
    <definedName name="TotalRevenue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6" i="10695" l="1"/>
  <c r="D3" i="10695"/>
  <c r="E68" i="10693" l="1"/>
  <c r="F68" i="10693"/>
  <c r="F62" i="10693"/>
  <c r="E62" i="10693"/>
  <c r="E38" i="10693"/>
  <c r="F38" i="10693"/>
  <c r="F71" i="10693"/>
  <c r="F70" i="10693"/>
  <c r="F69" i="10693" l="1"/>
  <c r="E69" i="10693"/>
  <c r="G11" i="10695" l="1"/>
  <c r="G12" i="10695"/>
  <c r="G13" i="10695"/>
  <c r="G14" i="10695"/>
  <c r="G15" i="10695"/>
  <c r="G16" i="10695"/>
  <c r="G17" i="10695"/>
  <c r="G18" i="10695"/>
  <c r="G19" i="10695"/>
  <c r="G20" i="10695"/>
  <c r="G21" i="10695"/>
  <c r="G22" i="10695"/>
  <c r="G23" i="10695"/>
  <c r="G24" i="10695"/>
  <c r="G25" i="10695"/>
  <c r="G26" i="10695"/>
  <c r="G27" i="10695"/>
  <c r="G28" i="10695"/>
  <c r="G29" i="10695"/>
  <c r="G30" i="10695"/>
  <c r="G31" i="10695"/>
  <c r="G32" i="10695"/>
  <c r="G33" i="10695"/>
  <c r="G34" i="10695"/>
  <c r="G35" i="10695"/>
  <c r="G36" i="10695"/>
  <c r="G37" i="10695"/>
  <c r="G38" i="10695"/>
  <c r="G39" i="10695"/>
  <c r="G40" i="10695"/>
  <c r="G41" i="10695"/>
  <c r="G42" i="10695"/>
  <c r="G43" i="10695"/>
  <c r="G44" i="10695"/>
  <c r="G45" i="10695"/>
  <c r="G46" i="10695"/>
  <c r="G47" i="10695"/>
  <c r="G48" i="10695"/>
  <c r="G49" i="10695"/>
  <c r="G50" i="10695"/>
  <c r="G51" i="10695"/>
  <c r="G52" i="10695"/>
  <c r="G53" i="10695"/>
  <c r="G54" i="10695"/>
  <c r="G55" i="10695"/>
  <c r="G56" i="10695"/>
  <c r="G57" i="10695"/>
  <c r="G58" i="10695"/>
  <c r="G59" i="10695"/>
  <c r="G60" i="10695"/>
  <c r="G61" i="10695"/>
  <c r="G62" i="10695"/>
  <c r="G63" i="10695"/>
  <c r="G64" i="10695"/>
  <c r="G65" i="10695"/>
  <c r="G66" i="10695"/>
  <c r="G67" i="10695"/>
  <c r="G68" i="10695"/>
  <c r="G69" i="10695"/>
  <c r="G70" i="10695"/>
  <c r="G71" i="10695"/>
  <c r="G77" i="10695"/>
  <c r="G78" i="10695"/>
  <c r="G79" i="10695"/>
  <c r="G80" i="10695"/>
  <c r="G81" i="10695"/>
  <c r="G82" i="10695"/>
  <c r="G83" i="10695"/>
  <c r="G84" i="10695"/>
  <c r="G85" i="10695"/>
  <c r="G86" i="10695"/>
  <c r="G87" i="10695"/>
  <c r="G88" i="10695"/>
  <c r="G89" i="10695"/>
  <c r="G90" i="10695"/>
  <c r="G91" i="10695"/>
  <c r="G92" i="10695"/>
  <c r="G93" i="10695"/>
  <c r="G94" i="10695"/>
  <c r="G95" i="10695"/>
  <c r="G96" i="10695"/>
  <c r="G97" i="10695"/>
  <c r="G98" i="10695"/>
  <c r="G99" i="10695"/>
  <c r="G100" i="10695"/>
  <c r="G101" i="10695"/>
  <c r="G102" i="10695"/>
  <c r="G103" i="10695"/>
  <c r="G104" i="10695"/>
  <c r="G105" i="10695"/>
  <c r="G106" i="10695"/>
  <c r="G107" i="10695"/>
  <c r="G108" i="10695"/>
  <c r="G109" i="10695"/>
  <c r="G110" i="10695"/>
  <c r="G111" i="10695"/>
  <c r="G112" i="10695"/>
  <c r="G113" i="10695"/>
  <c r="G114" i="10695"/>
  <c r="G115" i="10695"/>
  <c r="G116" i="10695"/>
  <c r="G117" i="10695"/>
  <c r="G118" i="10695"/>
  <c r="G119" i="10695"/>
  <c r="G120" i="10695"/>
  <c r="G121" i="10695"/>
  <c r="G122" i="10695"/>
  <c r="G123" i="10695"/>
  <c r="G124" i="10695"/>
  <c r="G125" i="10695"/>
  <c r="G126" i="10695"/>
  <c r="G127" i="10695"/>
  <c r="G128" i="10695"/>
  <c r="G129" i="10695"/>
  <c r="G130" i="10695"/>
  <c r="G131" i="10695"/>
  <c r="G132" i="10695"/>
  <c r="G133" i="10695"/>
  <c r="G134" i="10695"/>
  <c r="G135" i="10695"/>
  <c r="G136" i="10695"/>
  <c r="G137" i="10695"/>
  <c r="G138" i="10695"/>
  <c r="G139" i="10695"/>
  <c r="G140" i="10695"/>
  <c r="G141" i="10695"/>
  <c r="G142" i="10695"/>
  <c r="G143" i="10695"/>
  <c r="G144" i="10695"/>
  <c r="G145" i="10695"/>
  <c r="G146" i="10695"/>
  <c r="G147" i="10695"/>
  <c r="G148" i="10695"/>
  <c r="G149" i="10695"/>
  <c r="G150" i="10695"/>
  <c r="G151" i="10695"/>
  <c r="G152" i="10695"/>
  <c r="G153" i="10695"/>
  <c r="G154" i="10695"/>
  <c r="G155" i="10695"/>
  <c r="G156" i="10695"/>
  <c r="G157" i="10695"/>
  <c r="G158" i="10695"/>
  <c r="G159" i="10695"/>
  <c r="G160" i="10695"/>
  <c r="G161" i="10695"/>
  <c r="G162" i="10695"/>
  <c r="G163" i="10695"/>
  <c r="G164" i="10695"/>
  <c r="G165" i="10695"/>
  <c r="G166" i="10695"/>
  <c r="G167" i="10695"/>
  <c r="G168" i="10695"/>
  <c r="G169" i="10695"/>
  <c r="G170" i="10695"/>
  <c r="G171" i="10695"/>
  <c r="G172" i="10695"/>
  <c r="G173" i="10695"/>
  <c r="G174" i="10695"/>
  <c r="G175" i="10695"/>
  <c r="G176" i="10695"/>
  <c r="G177" i="10695"/>
  <c r="G178" i="10695"/>
  <c r="G179" i="10695"/>
  <c r="G180" i="10695"/>
  <c r="G76" i="10695"/>
  <c r="G10" i="10695"/>
  <c r="F72" i="10695"/>
  <c r="F181" i="10695"/>
  <c r="G75" i="10695"/>
  <c r="E181" i="10695"/>
  <c r="E75" i="10695"/>
  <c r="E72" i="10695"/>
  <c r="E183" i="10695" l="1"/>
  <c r="F183" i="10695"/>
  <c r="U1845" i="10688" l="1"/>
  <c r="U2013" i="10688" s="1"/>
  <c r="U1717" i="10688"/>
  <c r="U1885" i="10688" s="1"/>
  <c r="U1589" i="10688"/>
  <c r="U1757" i="10688" s="1"/>
  <c r="U1925" i="10688" s="1"/>
  <c r="U1461" i="10688"/>
  <c r="U1629" i="10688" s="1"/>
  <c r="U1797" i="10688" s="1"/>
  <c r="U1965" i="10688" s="1"/>
  <c r="U809" i="10688"/>
  <c r="U977" i="10688" s="1"/>
  <c r="U1145" i="10688" s="1"/>
  <c r="U1313" i="10688" s="1"/>
  <c r="U1481" i="10688" s="1"/>
  <c r="U1649" i="10688" s="1"/>
  <c r="U1817" i="10688" s="1"/>
  <c r="U1985" i="10688" s="1"/>
  <c r="U790" i="10688"/>
  <c r="U958" i="10688" s="1"/>
  <c r="U1126" i="10688" s="1"/>
  <c r="U1294" i="10688" s="1"/>
  <c r="U1462" i="10688" s="1"/>
  <c r="U1630" i="10688" s="1"/>
  <c r="U1798" i="10688" s="1"/>
  <c r="U1966" i="10688" s="1"/>
  <c r="U745" i="10688"/>
  <c r="U913" i="10688" s="1"/>
  <c r="U1081" i="10688" s="1"/>
  <c r="U1249" i="10688" s="1"/>
  <c r="U1417" i="10688" s="1"/>
  <c r="U1585" i="10688" s="1"/>
  <c r="U1753" i="10688" s="1"/>
  <c r="U1921" i="10688" s="1"/>
  <c r="U681" i="10688"/>
  <c r="U849" i="10688" s="1"/>
  <c r="U1017" i="10688" s="1"/>
  <c r="U1185" i="10688" s="1"/>
  <c r="U1353" i="10688" s="1"/>
  <c r="U1521" i="10688" s="1"/>
  <c r="U1689" i="10688" s="1"/>
  <c r="U1857" i="10688" s="1"/>
  <c r="U2025" i="10688" s="1"/>
  <c r="U678" i="10688"/>
  <c r="U846" i="10688" s="1"/>
  <c r="U1014" i="10688" s="1"/>
  <c r="U1182" i="10688" s="1"/>
  <c r="U1350" i="10688" s="1"/>
  <c r="U1518" i="10688" s="1"/>
  <c r="U1686" i="10688" s="1"/>
  <c r="U1854" i="10688" s="1"/>
  <c r="U2022" i="10688" s="1"/>
  <c r="U670" i="10688"/>
  <c r="U838" i="10688" s="1"/>
  <c r="U1006" i="10688" s="1"/>
  <c r="U1174" i="10688" s="1"/>
  <c r="U1342" i="10688" s="1"/>
  <c r="U1510" i="10688" s="1"/>
  <c r="U1678" i="10688" s="1"/>
  <c r="U1846" i="10688" s="1"/>
  <c r="U2014" i="10688" s="1"/>
  <c r="U641" i="10688"/>
  <c r="U622" i="10688"/>
  <c r="U577" i="10688"/>
  <c r="U513" i="10688"/>
  <c r="U511" i="10688"/>
  <c r="U679" i="10688" s="1"/>
  <c r="U847" i="10688" s="1"/>
  <c r="U1015" i="10688" s="1"/>
  <c r="U1183" i="10688" s="1"/>
  <c r="U1351" i="10688" s="1"/>
  <c r="U1519" i="10688" s="1"/>
  <c r="U1687" i="10688" s="1"/>
  <c r="U1855" i="10688" s="1"/>
  <c r="U2023" i="10688" s="1"/>
  <c r="U510" i="10688"/>
  <c r="U505" i="10688"/>
  <c r="U673" i="10688" s="1"/>
  <c r="U841" i="10688" s="1"/>
  <c r="U1009" i="10688" s="1"/>
  <c r="U1177" i="10688" s="1"/>
  <c r="U1345" i="10688" s="1"/>
  <c r="U1513" i="10688" s="1"/>
  <c r="U1681" i="10688" s="1"/>
  <c r="U1849" i="10688" s="1"/>
  <c r="U2017" i="10688" s="1"/>
  <c r="U502" i="10688"/>
  <c r="U499" i="10688"/>
  <c r="U667" i="10688" s="1"/>
  <c r="U835" i="10688" s="1"/>
  <c r="U1003" i="10688" s="1"/>
  <c r="U1171" i="10688" s="1"/>
  <c r="U1339" i="10688" s="1"/>
  <c r="U1507" i="10688" s="1"/>
  <c r="U1675" i="10688" s="1"/>
  <c r="U1843" i="10688" s="1"/>
  <c r="U2011" i="10688" s="1"/>
  <c r="U494" i="10688"/>
  <c r="U662" i="10688" s="1"/>
  <c r="U830" i="10688" s="1"/>
  <c r="U998" i="10688" s="1"/>
  <c r="U1166" i="10688" s="1"/>
  <c r="U1334" i="10688" s="1"/>
  <c r="U1502" i="10688" s="1"/>
  <c r="U1670" i="10688" s="1"/>
  <c r="U1838" i="10688" s="1"/>
  <c r="U2006" i="10688" s="1"/>
  <c r="U489" i="10688"/>
  <c r="U657" i="10688" s="1"/>
  <c r="U825" i="10688" s="1"/>
  <c r="U993" i="10688" s="1"/>
  <c r="U1161" i="10688" s="1"/>
  <c r="U1329" i="10688" s="1"/>
  <c r="U1497" i="10688" s="1"/>
  <c r="U1665" i="10688" s="1"/>
  <c r="U1833" i="10688" s="1"/>
  <c r="U2001" i="10688" s="1"/>
  <c r="U486" i="10688"/>
  <c r="U654" i="10688" s="1"/>
  <c r="U822" i="10688" s="1"/>
  <c r="U990" i="10688" s="1"/>
  <c r="U1158" i="10688" s="1"/>
  <c r="U1326" i="10688" s="1"/>
  <c r="U1494" i="10688" s="1"/>
  <c r="U1662" i="10688" s="1"/>
  <c r="U1830" i="10688" s="1"/>
  <c r="U1998" i="10688" s="1"/>
  <c r="U483" i="10688"/>
  <c r="U651" i="10688" s="1"/>
  <c r="U819" i="10688" s="1"/>
  <c r="U987" i="10688" s="1"/>
  <c r="U1155" i="10688" s="1"/>
  <c r="U1323" i="10688" s="1"/>
  <c r="U1491" i="10688" s="1"/>
  <c r="U1659" i="10688" s="1"/>
  <c r="U1827" i="10688" s="1"/>
  <c r="U1995" i="10688" s="1"/>
  <c r="U478" i="10688"/>
  <c r="U646" i="10688" s="1"/>
  <c r="U814" i="10688" s="1"/>
  <c r="U982" i="10688" s="1"/>
  <c r="U1150" i="10688" s="1"/>
  <c r="U1318" i="10688" s="1"/>
  <c r="U1486" i="10688" s="1"/>
  <c r="U1654" i="10688" s="1"/>
  <c r="U1822" i="10688" s="1"/>
  <c r="U1990" i="10688" s="1"/>
  <c r="U473" i="10688"/>
  <c r="U470" i="10688"/>
  <c r="U638" i="10688" s="1"/>
  <c r="U806" i="10688" s="1"/>
  <c r="U974" i="10688" s="1"/>
  <c r="U1142" i="10688" s="1"/>
  <c r="U1310" i="10688" s="1"/>
  <c r="U1478" i="10688" s="1"/>
  <c r="U1646" i="10688" s="1"/>
  <c r="U1814" i="10688" s="1"/>
  <c r="U1982" i="10688" s="1"/>
  <c r="U467" i="10688"/>
  <c r="U635" i="10688" s="1"/>
  <c r="U803" i="10688" s="1"/>
  <c r="U971" i="10688" s="1"/>
  <c r="U1139" i="10688" s="1"/>
  <c r="U1307" i="10688" s="1"/>
  <c r="U1475" i="10688" s="1"/>
  <c r="U1643" i="10688" s="1"/>
  <c r="U1811" i="10688" s="1"/>
  <c r="U1979" i="10688" s="1"/>
  <c r="U462" i="10688"/>
  <c r="U630" i="10688" s="1"/>
  <c r="U798" i="10688" s="1"/>
  <c r="U966" i="10688" s="1"/>
  <c r="U1134" i="10688" s="1"/>
  <c r="U1302" i="10688" s="1"/>
  <c r="U1470" i="10688" s="1"/>
  <c r="U1638" i="10688" s="1"/>
  <c r="U1806" i="10688" s="1"/>
  <c r="U1974" i="10688" s="1"/>
  <c r="U457" i="10688"/>
  <c r="U625" i="10688" s="1"/>
  <c r="U793" i="10688" s="1"/>
  <c r="U961" i="10688" s="1"/>
  <c r="U1129" i="10688" s="1"/>
  <c r="U1297" i="10688" s="1"/>
  <c r="U1465" i="10688" s="1"/>
  <c r="U1633" i="10688" s="1"/>
  <c r="U1801" i="10688" s="1"/>
  <c r="U1969" i="10688" s="1"/>
  <c r="U454" i="10688"/>
  <c r="U451" i="10688"/>
  <c r="U619" i="10688" s="1"/>
  <c r="U787" i="10688" s="1"/>
  <c r="U955" i="10688" s="1"/>
  <c r="U1123" i="10688" s="1"/>
  <c r="U1291" i="10688" s="1"/>
  <c r="U1459" i="10688" s="1"/>
  <c r="U1627" i="10688" s="1"/>
  <c r="U1795" i="10688" s="1"/>
  <c r="U1963" i="10688" s="1"/>
  <c r="U446" i="10688"/>
  <c r="U614" i="10688" s="1"/>
  <c r="U782" i="10688" s="1"/>
  <c r="U950" i="10688" s="1"/>
  <c r="U1118" i="10688" s="1"/>
  <c r="U1286" i="10688" s="1"/>
  <c r="U1454" i="10688" s="1"/>
  <c r="U1622" i="10688" s="1"/>
  <c r="U1790" i="10688" s="1"/>
  <c r="U1958" i="10688" s="1"/>
  <c r="U441" i="10688"/>
  <c r="U609" i="10688" s="1"/>
  <c r="U777" i="10688" s="1"/>
  <c r="U945" i="10688" s="1"/>
  <c r="U1113" i="10688" s="1"/>
  <c r="U1281" i="10688" s="1"/>
  <c r="U1449" i="10688" s="1"/>
  <c r="U1617" i="10688" s="1"/>
  <c r="U1785" i="10688" s="1"/>
  <c r="U1953" i="10688" s="1"/>
  <c r="U435" i="10688"/>
  <c r="U603" i="10688" s="1"/>
  <c r="U771" i="10688" s="1"/>
  <c r="U939" i="10688" s="1"/>
  <c r="U1107" i="10688" s="1"/>
  <c r="U1275" i="10688" s="1"/>
  <c r="U1443" i="10688" s="1"/>
  <c r="U1611" i="10688" s="1"/>
  <c r="U1779" i="10688" s="1"/>
  <c r="U1947" i="10688" s="1"/>
  <c r="U430" i="10688"/>
  <c r="U598" i="10688" s="1"/>
  <c r="U766" i="10688" s="1"/>
  <c r="U934" i="10688" s="1"/>
  <c r="U1102" i="10688" s="1"/>
  <c r="U1270" i="10688" s="1"/>
  <c r="U1438" i="10688" s="1"/>
  <c r="U1606" i="10688" s="1"/>
  <c r="U1774" i="10688" s="1"/>
  <c r="U1942" i="10688" s="1"/>
  <c r="U425" i="10688"/>
  <c r="U593" i="10688" s="1"/>
  <c r="U761" i="10688" s="1"/>
  <c r="U929" i="10688" s="1"/>
  <c r="U1097" i="10688" s="1"/>
  <c r="U1265" i="10688" s="1"/>
  <c r="U1433" i="10688" s="1"/>
  <c r="U1601" i="10688" s="1"/>
  <c r="U1769" i="10688" s="1"/>
  <c r="U1937" i="10688" s="1"/>
  <c r="U419" i="10688"/>
  <c r="U587" i="10688" s="1"/>
  <c r="U755" i="10688" s="1"/>
  <c r="U923" i="10688" s="1"/>
  <c r="U1091" i="10688" s="1"/>
  <c r="U1259" i="10688" s="1"/>
  <c r="U1427" i="10688" s="1"/>
  <c r="U1595" i="10688" s="1"/>
  <c r="U1763" i="10688" s="1"/>
  <c r="U1931" i="10688" s="1"/>
  <c r="U414" i="10688"/>
  <c r="U582" i="10688" s="1"/>
  <c r="U750" i="10688" s="1"/>
  <c r="U918" i="10688" s="1"/>
  <c r="U1086" i="10688" s="1"/>
  <c r="U1254" i="10688" s="1"/>
  <c r="U1422" i="10688" s="1"/>
  <c r="U1590" i="10688" s="1"/>
  <c r="U1758" i="10688" s="1"/>
  <c r="U1926" i="10688" s="1"/>
  <c r="U409" i="10688"/>
  <c r="U403" i="10688"/>
  <c r="U571" i="10688" s="1"/>
  <c r="U739" i="10688" s="1"/>
  <c r="U907" i="10688" s="1"/>
  <c r="U1075" i="10688" s="1"/>
  <c r="U1243" i="10688" s="1"/>
  <c r="U1411" i="10688" s="1"/>
  <c r="U1579" i="10688" s="1"/>
  <c r="U1747" i="10688" s="1"/>
  <c r="U1915" i="10688" s="1"/>
  <c r="U398" i="10688"/>
  <c r="U566" i="10688" s="1"/>
  <c r="U734" i="10688" s="1"/>
  <c r="U902" i="10688" s="1"/>
  <c r="U1070" i="10688" s="1"/>
  <c r="U1238" i="10688" s="1"/>
  <c r="U1406" i="10688" s="1"/>
  <c r="U1574" i="10688" s="1"/>
  <c r="U1742" i="10688" s="1"/>
  <c r="U1910" i="10688" s="1"/>
  <c r="U393" i="10688"/>
  <c r="U561" i="10688" s="1"/>
  <c r="U729" i="10688" s="1"/>
  <c r="U897" i="10688" s="1"/>
  <c r="U1065" i="10688" s="1"/>
  <c r="U1233" i="10688" s="1"/>
  <c r="U1401" i="10688" s="1"/>
  <c r="U1569" i="10688" s="1"/>
  <c r="U1737" i="10688" s="1"/>
  <c r="U1905" i="10688" s="1"/>
  <c r="U387" i="10688"/>
  <c r="U555" i="10688" s="1"/>
  <c r="U723" i="10688" s="1"/>
  <c r="U891" i="10688" s="1"/>
  <c r="U1059" i="10688" s="1"/>
  <c r="U1227" i="10688" s="1"/>
  <c r="U1395" i="10688" s="1"/>
  <c r="U1563" i="10688" s="1"/>
  <c r="U1731" i="10688" s="1"/>
  <c r="U1899" i="10688" s="1"/>
  <c r="U382" i="10688"/>
  <c r="U550" i="10688" s="1"/>
  <c r="U718" i="10688" s="1"/>
  <c r="U886" i="10688" s="1"/>
  <c r="U1054" i="10688" s="1"/>
  <c r="U1222" i="10688" s="1"/>
  <c r="U1390" i="10688" s="1"/>
  <c r="U1558" i="10688" s="1"/>
  <c r="U1726" i="10688" s="1"/>
  <c r="U1894" i="10688" s="1"/>
  <c r="U377" i="10688"/>
  <c r="U545" i="10688" s="1"/>
  <c r="U713" i="10688" s="1"/>
  <c r="U881" i="10688" s="1"/>
  <c r="U1049" i="10688" s="1"/>
  <c r="U1217" i="10688" s="1"/>
  <c r="U1385" i="10688" s="1"/>
  <c r="U1553" i="10688" s="1"/>
  <c r="U1721" i="10688" s="1"/>
  <c r="U1889" i="10688" s="1"/>
  <c r="U371" i="10688"/>
  <c r="U539" i="10688" s="1"/>
  <c r="U707" i="10688" s="1"/>
  <c r="U875" i="10688" s="1"/>
  <c r="U1043" i="10688" s="1"/>
  <c r="U1211" i="10688" s="1"/>
  <c r="U1379" i="10688" s="1"/>
  <c r="U1547" i="10688" s="1"/>
  <c r="U1715" i="10688" s="1"/>
  <c r="U1883" i="10688" s="1"/>
  <c r="U366" i="10688"/>
  <c r="U534" i="10688" s="1"/>
  <c r="U702" i="10688" s="1"/>
  <c r="U870" i="10688" s="1"/>
  <c r="U1038" i="10688" s="1"/>
  <c r="U1206" i="10688" s="1"/>
  <c r="U1374" i="10688" s="1"/>
  <c r="U1542" i="10688" s="1"/>
  <c r="U1710" i="10688" s="1"/>
  <c r="U1878" i="10688" s="1"/>
  <c r="U361" i="10688"/>
  <c r="U529" i="10688" s="1"/>
  <c r="U697" i="10688" s="1"/>
  <c r="U865" i="10688" s="1"/>
  <c r="U1033" i="10688" s="1"/>
  <c r="U1201" i="10688" s="1"/>
  <c r="U1369" i="10688" s="1"/>
  <c r="U1537" i="10688" s="1"/>
  <c r="U1705" i="10688" s="1"/>
  <c r="U1873" i="10688" s="1"/>
  <c r="U355" i="10688"/>
  <c r="U523" i="10688" s="1"/>
  <c r="U691" i="10688" s="1"/>
  <c r="U859" i="10688" s="1"/>
  <c r="U1027" i="10688" s="1"/>
  <c r="U1195" i="10688" s="1"/>
  <c r="U1363" i="10688" s="1"/>
  <c r="U1531" i="10688" s="1"/>
  <c r="U1699" i="10688" s="1"/>
  <c r="U1867" i="10688" s="1"/>
  <c r="U350" i="10688"/>
  <c r="U518" i="10688" s="1"/>
  <c r="U686" i="10688" s="1"/>
  <c r="U854" i="10688" s="1"/>
  <c r="U1022" i="10688" s="1"/>
  <c r="U1190" i="10688" s="1"/>
  <c r="U1358" i="10688" s="1"/>
  <c r="U1526" i="10688" s="1"/>
  <c r="U1694" i="10688" s="1"/>
  <c r="U1862" i="10688" s="1"/>
  <c r="U346" i="10688"/>
  <c r="U514" i="10688" s="1"/>
  <c r="U682" i="10688" s="1"/>
  <c r="U850" i="10688" s="1"/>
  <c r="U1018" i="10688" s="1"/>
  <c r="U1186" i="10688" s="1"/>
  <c r="U1354" i="10688" s="1"/>
  <c r="U1522" i="10688" s="1"/>
  <c r="U1690" i="10688" s="1"/>
  <c r="U1858" i="10688" s="1"/>
  <c r="U345" i="10688"/>
  <c r="U344" i="10688"/>
  <c r="U512" i="10688" s="1"/>
  <c r="U680" i="10688" s="1"/>
  <c r="U848" i="10688" s="1"/>
  <c r="U1016" i="10688" s="1"/>
  <c r="U1184" i="10688" s="1"/>
  <c r="U1352" i="10688" s="1"/>
  <c r="U1520" i="10688" s="1"/>
  <c r="U1688" i="10688" s="1"/>
  <c r="U1856" i="10688" s="1"/>
  <c r="U2024" i="10688" s="1"/>
  <c r="U343" i="10688"/>
  <c r="U342" i="10688"/>
  <c r="U341" i="10688"/>
  <c r="U509" i="10688" s="1"/>
  <c r="U677" i="10688" s="1"/>
  <c r="U845" i="10688" s="1"/>
  <c r="U1013" i="10688" s="1"/>
  <c r="U1181" i="10688" s="1"/>
  <c r="U1349" i="10688" s="1"/>
  <c r="U1517" i="10688" s="1"/>
  <c r="U1685" i="10688" s="1"/>
  <c r="U1853" i="10688" s="1"/>
  <c r="U2021" i="10688" s="1"/>
  <c r="U340" i="10688"/>
  <c r="U508" i="10688" s="1"/>
  <c r="U676" i="10688" s="1"/>
  <c r="U844" i="10688" s="1"/>
  <c r="U1012" i="10688" s="1"/>
  <c r="U1180" i="10688" s="1"/>
  <c r="U1348" i="10688" s="1"/>
  <c r="U1516" i="10688" s="1"/>
  <c r="U1684" i="10688" s="1"/>
  <c r="U1852" i="10688" s="1"/>
  <c r="U2020" i="10688" s="1"/>
  <c r="U339" i="10688"/>
  <c r="U507" i="10688" s="1"/>
  <c r="U675" i="10688" s="1"/>
  <c r="U843" i="10688" s="1"/>
  <c r="U1011" i="10688" s="1"/>
  <c r="U1179" i="10688" s="1"/>
  <c r="U1347" i="10688" s="1"/>
  <c r="U1515" i="10688" s="1"/>
  <c r="U1683" i="10688" s="1"/>
  <c r="U1851" i="10688" s="1"/>
  <c r="U2019" i="10688" s="1"/>
  <c r="U338" i="10688"/>
  <c r="U506" i="10688" s="1"/>
  <c r="U674" i="10688" s="1"/>
  <c r="U842" i="10688" s="1"/>
  <c r="U1010" i="10688" s="1"/>
  <c r="U1178" i="10688" s="1"/>
  <c r="U1346" i="10688" s="1"/>
  <c r="U1514" i="10688" s="1"/>
  <c r="U1682" i="10688" s="1"/>
  <c r="U1850" i="10688" s="1"/>
  <c r="U2018" i="10688" s="1"/>
  <c r="U337" i="10688"/>
  <c r="U336" i="10688"/>
  <c r="U504" i="10688" s="1"/>
  <c r="U672" i="10688" s="1"/>
  <c r="U840" i="10688" s="1"/>
  <c r="U1008" i="10688" s="1"/>
  <c r="U1176" i="10688" s="1"/>
  <c r="U1344" i="10688" s="1"/>
  <c r="U1512" i="10688" s="1"/>
  <c r="U1680" i="10688" s="1"/>
  <c r="U1848" i="10688" s="1"/>
  <c r="U2016" i="10688" s="1"/>
  <c r="U335" i="10688"/>
  <c r="U503" i="10688" s="1"/>
  <c r="U671" i="10688" s="1"/>
  <c r="U839" i="10688" s="1"/>
  <c r="U1007" i="10688" s="1"/>
  <c r="U1175" i="10688" s="1"/>
  <c r="U1343" i="10688" s="1"/>
  <c r="U1511" i="10688" s="1"/>
  <c r="U1679" i="10688" s="1"/>
  <c r="U1847" i="10688" s="1"/>
  <c r="U2015" i="10688" s="1"/>
  <c r="U334" i="10688"/>
  <c r="U333" i="10688"/>
  <c r="U501" i="10688" s="1"/>
  <c r="U669" i="10688" s="1"/>
  <c r="U837" i="10688" s="1"/>
  <c r="U1005" i="10688" s="1"/>
  <c r="U1173" i="10688" s="1"/>
  <c r="U1341" i="10688" s="1"/>
  <c r="U1509" i="10688" s="1"/>
  <c r="U1677" i="10688" s="1"/>
  <c r="U332" i="10688"/>
  <c r="U500" i="10688" s="1"/>
  <c r="U668" i="10688" s="1"/>
  <c r="U836" i="10688" s="1"/>
  <c r="U1004" i="10688" s="1"/>
  <c r="U1172" i="10688" s="1"/>
  <c r="U1340" i="10688" s="1"/>
  <c r="U1508" i="10688" s="1"/>
  <c r="U1676" i="10688" s="1"/>
  <c r="U1844" i="10688" s="1"/>
  <c r="U2012" i="10688" s="1"/>
  <c r="U331" i="10688"/>
  <c r="U330" i="10688"/>
  <c r="U498" i="10688" s="1"/>
  <c r="U666" i="10688" s="1"/>
  <c r="U834" i="10688" s="1"/>
  <c r="U1002" i="10688" s="1"/>
  <c r="U1170" i="10688" s="1"/>
  <c r="U1338" i="10688" s="1"/>
  <c r="U1506" i="10688" s="1"/>
  <c r="U1674" i="10688" s="1"/>
  <c r="U1842" i="10688" s="1"/>
  <c r="U2010" i="10688" s="1"/>
  <c r="U329" i="10688"/>
  <c r="U497" i="10688" s="1"/>
  <c r="U665" i="10688" s="1"/>
  <c r="U833" i="10688" s="1"/>
  <c r="U1001" i="10688" s="1"/>
  <c r="U1169" i="10688" s="1"/>
  <c r="U1337" i="10688" s="1"/>
  <c r="U1505" i="10688" s="1"/>
  <c r="U1673" i="10688" s="1"/>
  <c r="U1841" i="10688" s="1"/>
  <c r="U2009" i="10688" s="1"/>
  <c r="U328" i="10688"/>
  <c r="U496" i="10688" s="1"/>
  <c r="U664" i="10688" s="1"/>
  <c r="U832" i="10688" s="1"/>
  <c r="U1000" i="10688" s="1"/>
  <c r="U1168" i="10688" s="1"/>
  <c r="U1336" i="10688" s="1"/>
  <c r="U1504" i="10688" s="1"/>
  <c r="U1672" i="10688" s="1"/>
  <c r="U1840" i="10688" s="1"/>
  <c r="U2008" i="10688" s="1"/>
  <c r="U327" i="10688"/>
  <c r="U495" i="10688" s="1"/>
  <c r="U663" i="10688" s="1"/>
  <c r="U831" i="10688" s="1"/>
  <c r="U999" i="10688" s="1"/>
  <c r="U1167" i="10688" s="1"/>
  <c r="U1335" i="10688" s="1"/>
  <c r="U1503" i="10688" s="1"/>
  <c r="U1671" i="10688" s="1"/>
  <c r="U1839" i="10688" s="1"/>
  <c r="U2007" i="10688" s="1"/>
  <c r="U326" i="10688"/>
  <c r="U325" i="10688"/>
  <c r="U493" i="10688" s="1"/>
  <c r="U661" i="10688" s="1"/>
  <c r="U829" i="10688" s="1"/>
  <c r="U997" i="10688" s="1"/>
  <c r="U1165" i="10688" s="1"/>
  <c r="U1333" i="10688" s="1"/>
  <c r="U1501" i="10688" s="1"/>
  <c r="U1669" i="10688" s="1"/>
  <c r="U1837" i="10688" s="1"/>
  <c r="U2005" i="10688" s="1"/>
  <c r="U324" i="10688"/>
  <c r="U492" i="10688" s="1"/>
  <c r="U660" i="10688" s="1"/>
  <c r="U828" i="10688" s="1"/>
  <c r="U996" i="10688" s="1"/>
  <c r="U1164" i="10688" s="1"/>
  <c r="U1332" i="10688" s="1"/>
  <c r="U1500" i="10688" s="1"/>
  <c r="U1668" i="10688" s="1"/>
  <c r="U1836" i="10688" s="1"/>
  <c r="U2004" i="10688" s="1"/>
  <c r="U323" i="10688"/>
  <c r="U491" i="10688" s="1"/>
  <c r="U659" i="10688" s="1"/>
  <c r="U827" i="10688" s="1"/>
  <c r="U995" i="10688" s="1"/>
  <c r="U1163" i="10688" s="1"/>
  <c r="U1331" i="10688" s="1"/>
  <c r="U1499" i="10688" s="1"/>
  <c r="U1667" i="10688" s="1"/>
  <c r="U1835" i="10688" s="1"/>
  <c r="U2003" i="10688" s="1"/>
  <c r="U322" i="10688"/>
  <c r="U490" i="10688" s="1"/>
  <c r="U658" i="10688" s="1"/>
  <c r="U826" i="10688" s="1"/>
  <c r="U994" i="10688" s="1"/>
  <c r="U1162" i="10688" s="1"/>
  <c r="U1330" i="10688" s="1"/>
  <c r="U1498" i="10688" s="1"/>
  <c r="U1666" i="10688" s="1"/>
  <c r="U1834" i="10688" s="1"/>
  <c r="U2002" i="10688" s="1"/>
  <c r="U321" i="10688"/>
  <c r="U320" i="10688"/>
  <c r="U488" i="10688" s="1"/>
  <c r="U656" i="10688" s="1"/>
  <c r="U824" i="10688" s="1"/>
  <c r="U992" i="10688" s="1"/>
  <c r="U1160" i="10688" s="1"/>
  <c r="U1328" i="10688" s="1"/>
  <c r="U1496" i="10688" s="1"/>
  <c r="U1664" i="10688" s="1"/>
  <c r="U1832" i="10688" s="1"/>
  <c r="U2000" i="10688" s="1"/>
  <c r="U319" i="10688"/>
  <c r="U487" i="10688" s="1"/>
  <c r="U655" i="10688" s="1"/>
  <c r="U823" i="10688" s="1"/>
  <c r="U991" i="10688" s="1"/>
  <c r="U1159" i="10688" s="1"/>
  <c r="U1327" i="10688" s="1"/>
  <c r="U1495" i="10688" s="1"/>
  <c r="U1663" i="10688" s="1"/>
  <c r="U1831" i="10688" s="1"/>
  <c r="U1999" i="10688" s="1"/>
  <c r="U318" i="10688"/>
  <c r="U317" i="10688"/>
  <c r="U485" i="10688" s="1"/>
  <c r="U653" i="10688" s="1"/>
  <c r="U821" i="10688" s="1"/>
  <c r="U989" i="10688" s="1"/>
  <c r="U1157" i="10688" s="1"/>
  <c r="U1325" i="10688" s="1"/>
  <c r="U1493" i="10688" s="1"/>
  <c r="U1661" i="10688" s="1"/>
  <c r="U1829" i="10688" s="1"/>
  <c r="U1997" i="10688" s="1"/>
  <c r="U316" i="10688"/>
  <c r="U484" i="10688" s="1"/>
  <c r="U652" i="10688" s="1"/>
  <c r="U820" i="10688" s="1"/>
  <c r="U988" i="10688" s="1"/>
  <c r="U1156" i="10688" s="1"/>
  <c r="U1324" i="10688" s="1"/>
  <c r="U1492" i="10688" s="1"/>
  <c r="U1660" i="10688" s="1"/>
  <c r="U1828" i="10688" s="1"/>
  <c r="U1996" i="10688" s="1"/>
  <c r="U315" i="10688"/>
  <c r="U314" i="10688"/>
  <c r="U482" i="10688" s="1"/>
  <c r="U650" i="10688" s="1"/>
  <c r="U818" i="10688" s="1"/>
  <c r="U986" i="10688" s="1"/>
  <c r="U1154" i="10688" s="1"/>
  <c r="U1322" i="10688" s="1"/>
  <c r="U1490" i="10688" s="1"/>
  <c r="U1658" i="10688" s="1"/>
  <c r="U1826" i="10688" s="1"/>
  <c r="U1994" i="10688" s="1"/>
  <c r="U313" i="10688"/>
  <c r="U481" i="10688" s="1"/>
  <c r="U649" i="10688" s="1"/>
  <c r="U817" i="10688" s="1"/>
  <c r="U985" i="10688" s="1"/>
  <c r="U1153" i="10688" s="1"/>
  <c r="U1321" i="10688" s="1"/>
  <c r="U1489" i="10688" s="1"/>
  <c r="U1657" i="10688" s="1"/>
  <c r="U1825" i="10688" s="1"/>
  <c r="U1993" i="10688" s="1"/>
  <c r="U312" i="10688"/>
  <c r="U480" i="10688" s="1"/>
  <c r="U648" i="10688" s="1"/>
  <c r="U816" i="10688" s="1"/>
  <c r="U984" i="10688" s="1"/>
  <c r="U1152" i="10688" s="1"/>
  <c r="U1320" i="10688" s="1"/>
  <c r="U1488" i="10688" s="1"/>
  <c r="U1656" i="10688" s="1"/>
  <c r="U1824" i="10688" s="1"/>
  <c r="U1992" i="10688" s="1"/>
  <c r="U311" i="10688"/>
  <c r="U479" i="10688" s="1"/>
  <c r="U647" i="10688" s="1"/>
  <c r="U815" i="10688" s="1"/>
  <c r="U983" i="10688" s="1"/>
  <c r="U1151" i="10688" s="1"/>
  <c r="U1319" i="10688" s="1"/>
  <c r="U1487" i="10688" s="1"/>
  <c r="U1655" i="10688" s="1"/>
  <c r="U1823" i="10688" s="1"/>
  <c r="U1991" i="10688" s="1"/>
  <c r="U310" i="10688"/>
  <c r="U309" i="10688"/>
  <c r="U477" i="10688" s="1"/>
  <c r="U645" i="10688" s="1"/>
  <c r="U813" i="10688" s="1"/>
  <c r="U981" i="10688" s="1"/>
  <c r="U1149" i="10688" s="1"/>
  <c r="U1317" i="10688" s="1"/>
  <c r="U1485" i="10688" s="1"/>
  <c r="U1653" i="10688" s="1"/>
  <c r="U1821" i="10688" s="1"/>
  <c r="U1989" i="10688" s="1"/>
  <c r="U308" i="10688"/>
  <c r="U476" i="10688" s="1"/>
  <c r="U644" i="10688" s="1"/>
  <c r="U812" i="10688" s="1"/>
  <c r="U980" i="10688" s="1"/>
  <c r="U1148" i="10688" s="1"/>
  <c r="U1316" i="10688" s="1"/>
  <c r="U1484" i="10688" s="1"/>
  <c r="U1652" i="10688" s="1"/>
  <c r="U1820" i="10688" s="1"/>
  <c r="U1988" i="10688" s="1"/>
  <c r="U307" i="10688"/>
  <c r="U475" i="10688" s="1"/>
  <c r="U643" i="10688" s="1"/>
  <c r="U811" i="10688" s="1"/>
  <c r="U979" i="10688" s="1"/>
  <c r="U1147" i="10688" s="1"/>
  <c r="U1315" i="10688" s="1"/>
  <c r="U1483" i="10688" s="1"/>
  <c r="U1651" i="10688" s="1"/>
  <c r="U1819" i="10688" s="1"/>
  <c r="U1987" i="10688" s="1"/>
  <c r="U306" i="10688"/>
  <c r="U474" i="10688" s="1"/>
  <c r="U642" i="10688" s="1"/>
  <c r="U810" i="10688" s="1"/>
  <c r="U978" i="10688" s="1"/>
  <c r="U1146" i="10688" s="1"/>
  <c r="U1314" i="10688" s="1"/>
  <c r="U1482" i="10688" s="1"/>
  <c r="U1650" i="10688" s="1"/>
  <c r="U1818" i="10688" s="1"/>
  <c r="U1986" i="10688" s="1"/>
  <c r="U305" i="10688"/>
  <c r="U304" i="10688"/>
  <c r="U472" i="10688" s="1"/>
  <c r="U640" i="10688" s="1"/>
  <c r="U808" i="10688" s="1"/>
  <c r="U976" i="10688" s="1"/>
  <c r="U1144" i="10688" s="1"/>
  <c r="U1312" i="10688" s="1"/>
  <c r="U1480" i="10688" s="1"/>
  <c r="U1648" i="10688" s="1"/>
  <c r="U1816" i="10688" s="1"/>
  <c r="U1984" i="10688" s="1"/>
  <c r="U303" i="10688"/>
  <c r="U471" i="10688" s="1"/>
  <c r="U639" i="10688" s="1"/>
  <c r="U807" i="10688" s="1"/>
  <c r="U975" i="10688" s="1"/>
  <c r="U1143" i="10688" s="1"/>
  <c r="U1311" i="10688" s="1"/>
  <c r="U1479" i="10688" s="1"/>
  <c r="U1647" i="10688" s="1"/>
  <c r="U1815" i="10688" s="1"/>
  <c r="U1983" i="10688" s="1"/>
  <c r="U302" i="10688"/>
  <c r="U301" i="10688"/>
  <c r="U469" i="10688" s="1"/>
  <c r="U637" i="10688" s="1"/>
  <c r="U805" i="10688" s="1"/>
  <c r="U973" i="10688" s="1"/>
  <c r="U1141" i="10688" s="1"/>
  <c r="U1309" i="10688" s="1"/>
  <c r="U1477" i="10688" s="1"/>
  <c r="U1645" i="10688" s="1"/>
  <c r="U1813" i="10688" s="1"/>
  <c r="U1981" i="10688" s="1"/>
  <c r="U300" i="10688"/>
  <c r="U468" i="10688" s="1"/>
  <c r="U636" i="10688" s="1"/>
  <c r="U804" i="10688" s="1"/>
  <c r="U972" i="10688" s="1"/>
  <c r="U1140" i="10688" s="1"/>
  <c r="U1308" i="10688" s="1"/>
  <c r="U1476" i="10688" s="1"/>
  <c r="U1644" i="10688" s="1"/>
  <c r="U1812" i="10688" s="1"/>
  <c r="U1980" i="10688" s="1"/>
  <c r="U299" i="10688"/>
  <c r="U298" i="10688"/>
  <c r="U466" i="10688" s="1"/>
  <c r="U634" i="10688" s="1"/>
  <c r="U802" i="10688" s="1"/>
  <c r="U970" i="10688" s="1"/>
  <c r="U1138" i="10688" s="1"/>
  <c r="U1306" i="10688" s="1"/>
  <c r="U1474" i="10688" s="1"/>
  <c r="U1642" i="10688" s="1"/>
  <c r="U1810" i="10688" s="1"/>
  <c r="U1978" i="10688" s="1"/>
  <c r="U297" i="10688"/>
  <c r="U465" i="10688" s="1"/>
  <c r="U633" i="10688" s="1"/>
  <c r="U801" i="10688" s="1"/>
  <c r="U969" i="10688" s="1"/>
  <c r="U1137" i="10688" s="1"/>
  <c r="U1305" i="10688" s="1"/>
  <c r="U1473" i="10688" s="1"/>
  <c r="U1641" i="10688" s="1"/>
  <c r="U1809" i="10688" s="1"/>
  <c r="U1977" i="10688" s="1"/>
  <c r="U296" i="10688"/>
  <c r="U464" i="10688" s="1"/>
  <c r="U632" i="10688" s="1"/>
  <c r="U800" i="10688" s="1"/>
  <c r="U968" i="10688" s="1"/>
  <c r="U1136" i="10688" s="1"/>
  <c r="U1304" i="10688" s="1"/>
  <c r="U1472" i="10688" s="1"/>
  <c r="U1640" i="10688" s="1"/>
  <c r="U1808" i="10688" s="1"/>
  <c r="U1976" i="10688" s="1"/>
  <c r="U295" i="10688"/>
  <c r="U463" i="10688" s="1"/>
  <c r="U631" i="10688" s="1"/>
  <c r="U799" i="10688" s="1"/>
  <c r="U967" i="10688" s="1"/>
  <c r="U1135" i="10688" s="1"/>
  <c r="U1303" i="10688" s="1"/>
  <c r="U1471" i="10688" s="1"/>
  <c r="U1639" i="10688" s="1"/>
  <c r="U1807" i="10688" s="1"/>
  <c r="U1975" i="10688" s="1"/>
  <c r="U294" i="10688"/>
  <c r="U293" i="10688"/>
  <c r="U461" i="10688" s="1"/>
  <c r="U629" i="10688" s="1"/>
  <c r="U797" i="10688" s="1"/>
  <c r="U965" i="10688" s="1"/>
  <c r="U1133" i="10688" s="1"/>
  <c r="U1301" i="10688" s="1"/>
  <c r="U1469" i="10688" s="1"/>
  <c r="U1637" i="10688" s="1"/>
  <c r="U1805" i="10688" s="1"/>
  <c r="U1973" i="10688" s="1"/>
  <c r="U292" i="10688"/>
  <c r="U460" i="10688" s="1"/>
  <c r="U628" i="10688" s="1"/>
  <c r="U796" i="10688" s="1"/>
  <c r="U964" i="10688" s="1"/>
  <c r="U1132" i="10688" s="1"/>
  <c r="U1300" i="10688" s="1"/>
  <c r="U1468" i="10688" s="1"/>
  <c r="U1636" i="10688" s="1"/>
  <c r="U1804" i="10688" s="1"/>
  <c r="U1972" i="10688" s="1"/>
  <c r="U291" i="10688"/>
  <c r="U459" i="10688" s="1"/>
  <c r="U627" i="10688" s="1"/>
  <c r="U795" i="10688" s="1"/>
  <c r="U963" i="10688" s="1"/>
  <c r="U1131" i="10688" s="1"/>
  <c r="U1299" i="10688" s="1"/>
  <c r="U1467" i="10688" s="1"/>
  <c r="U1635" i="10688" s="1"/>
  <c r="U1803" i="10688" s="1"/>
  <c r="U1971" i="10688" s="1"/>
  <c r="U290" i="10688"/>
  <c r="U458" i="10688" s="1"/>
  <c r="U626" i="10688" s="1"/>
  <c r="U794" i="10688" s="1"/>
  <c r="U962" i="10688" s="1"/>
  <c r="U1130" i="10688" s="1"/>
  <c r="U1298" i="10688" s="1"/>
  <c r="U1466" i="10688" s="1"/>
  <c r="U1634" i="10688" s="1"/>
  <c r="U1802" i="10688" s="1"/>
  <c r="U1970" i="10688" s="1"/>
  <c r="U289" i="10688"/>
  <c r="U288" i="10688"/>
  <c r="U456" i="10688" s="1"/>
  <c r="U624" i="10688" s="1"/>
  <c r="U792" i="10688" s="1"/>
  <c r="U960" i="10688" s="1"/>
  <c r="U1128" i="10688" s="1"/>
  <c r="U1296" i="10688" s="1"/>
  <c r="U1464" i="10688" s="1"/>
  <c r="U1632" i="10688" s="1"/>
  <c r="U1800" i="10688" s="1"/>
  <c r="U1968" i="10688" s="1"/>
  <c r="U287" i="10688"/>
  <c r="U455" i="10688" s="1"/>
  <c r="U623" i="10688" s="1"/>
  <c r="U791" i="10688" s="1"/>
  <c r="U959" i="10688" s="1"/>
  <c r="U1127" i="10688" s="1"/>
  <c r="U1295" i="10688" s="1"/>
  <c r="U1463" i="10688" s="1"/>
  <c r="U1631" i="10688" s="1"/>
  <c r="U1799" i="10688" s="1"/>
  <c r="U1967" i="10688" s="1"/>
  <c r="U286" i="10688"/>
  <c r="U285" i="10688"/>
  <c r="U453" i="10688" s="1"/>
  <c r="U621" i="10688" s="1"/>
  <c r="U789" i="10688" s="1"/>
  <c r="U957" i="10688" s="1"/>
  <c r="U1125" i="10688" s="1"/>
  <c r="U1293" i="10688" s="1"/>
  <c r="U284" i="10688"/>
  <c r="U452" i="10688" s="1"/>
  <c r="U620" i="10688" s="1"/>
  <c r="U788" i="10688" s="1"/>
  <c r="U956" i="10688" s="1"/>
  <c r="U1124" i="10688" s="1"/>
  <c r="U1292" i="10688" s="1"/>
  <c r="U1460" i="10688" s="1"/>
  <c r="U1628" i="10688" s="1"/>
  <c r="U1796" i="10688" s="1"/>
  <c r="U1964" i="10688" s="1"/>
  <c r="U283" i="10688"/>
  <c r="U282" i="10688"/>
  <c r="U450" i="10688" s="1"/>
  <c r="U618" i="10688" s="1"/>
  <c r="U786" i="10688" s="1"/>
  <c r="U954" i="10688" s="1"/>
  <c r="U1122" i="10688" s="1"/>
  <c r="U1290" i="10688" s="1"/>
  <c r="U1458" i="10688" s="1"/>
  <c r="U1626" i="10688" s="1"/>
  <c r="U1794" i="10688" s="1"/>
  <c r="U1962" i="10688" s="1"/>
  <c r="U281" i="10688"/>
  <c r="U449" i="10688" s="1"/>
  <c r="U617" i="10688" s="1"/>
  <c r="U785" i="10688" s="1"/>
  <c r="U953" i="10688" s="1"/>
  <c r="U1121" i="10688" s="1"/>
  <c r="U1289" i="10688" s="1"/>
  <c r="U1457" i="10688" s="1"/>
  <c r="U1625" i="10688" s="1"/>
  <c r="U1793" i="10688" s="1"/>
  <c r="U1961" i="10688" s="1"/>
  <c r="U280" i="10688"/>
  <c r="U448" i="10688" s="1"/>
  <c r="U616" i="10688" s="1"/>
  <c r="U784" i="10688" s="1"/>
  <c r="U952" i="10688" s="1"/>
  <c r="U1120" i="10688" s="1"/>
  <c r="U1288" i="10688" s="1"/>
  <c r="U1456" i="10688" s="1"/>
  <c r="U1624" i="10688" s="1"/>
  <c r="U1792" i="10688" s="1"/>
  <c r="U1960" i="10688" s="1"/>
  <c r="U279" i="10688"/>
  <c r="U447" i="10688" s="1"/>
  <c r="U615" i="10688" s="1"/>
  <c r="U783" i="10688" s="1"/>
  <c r="U951" i="10688" s="1"/>
  <c r="U1119" i="10688" s="1"/>
  <c r="U1287" i="10688" s="1"/>
  <c r="U1455" i="10688" s="1"/>
  <c r="U1623" i="10688" s="1"/>
  <c r="U1791" i="10688" s="1"/>
  <c r="U1959" i="10688" s="1"/>
  <c r="U278" i="10688"/>
  <c r="U277" i="10688"/>
  <c r="U445" i="10688" s="1"/>
  <c r="U613" i="10688" s="1"/>
  <c r="U781" i="10688" s="1"/>
  <c r="U949" i="10688" s="1"/>
  <c r="U1117" i="10688" s="1"/>
  <c r="U1285" i="10688" s="1"/>
  <c r="U1453" i="10688" s="1"/>
  <c r="U1621" i="10688" s="1"/>
  <c r="U1789" i="10688" s="1"/>
  <c r="U1957" i="10688" s="1"/>
  <c r="U276" i="10688"/>
  <c r="U444" i="10688" s="1"/>
  <c r="U612" i="10688" s="1"/>
  <c r="U780" i="10688" s="1"/>
  <c r="U948" i="10688" s="1"/>
  <c r="U1116" i="10688" s="1"/>
  <c r="U1284" i="10688" s="1"/>
  <c r="U1452" i="10688" s="1"/>
  <c r="U1620" i="10688" s="1"/>
  <c r="U1788" i="10688" s="1"/>
  <c r="U1956" i="10688" s="1"/>
  <c r="U275" i="10688"/>
  <c r="U443" i="10688" s="1"/>
  <c r="U611" i="10688" s="1"/>
  <c r="U779" i="10688" s="1"/>
  <c r="U947" i="10688" s="1"/>
  <c r="U1115" i="10688" s="1"/>
  <c r="U1283" i="10688" s="1"/>
  <c r="U1451" i="10688" s="1"/>
  <c r="U1619" i="10688" s="1"/>
  <c r="U1787" i="10688" s="1"/>
  <c r="U1955" i="10688" s="1"/>
  <c r="U274" i="10688"/>
  <c r="U442" i="10688" s="1"/>
  <c r="U610" i="10688" s="1"/>
  <c r="U778" i="10688" s="1"/>
  <c r="U946" i="10688" s="1"/>
  <c r="U1114" i="10688" s="1"/>
  <c r="U1282" i="10688" s="1"/>
  <c r="U1450" i="10688" s="1"/>
  <c r="U1618" i="10688" s="1"/>
  <c r="U1786" i="10688" s="1"/>
  <c r="U1954" i="10688" s="1"/>
  <c r="U273" i="10688"/>
  <c r="U272" i="10688"/>
  <c r="U440" i="10688" s="1"/>
  <c r="U608" i="10688" s="1"/>
  <c r="U776" i="10688" s="1"/>
  <c r="U944" i="10688" s="1"/>
  <c r="U1112" i="10688" s="1"/>
  <c r="U1280" i="10688" s="1"/>
  <c r="U1448" i="10688" s="1"/>
  <c r="U1616" i="10688" s="1"/>
  <c r="U1784" i="10688" s="1"/>
  <c r="U1952" i="10688" s="1"/>
  <c r="U271" i="10688"/>
  <c r="U439" i="10688" s="1"/>
  <c r="U607" i="10688" s="1"/>
  <c r="U775" i="10688" s="1"/>
  <c r="U943" i="10688" s="1"/>
  <c r="U1111" i="10688" s="1"/>
  <c r="U1279" i="10688" s="1"/>
  <c r="U1447" i="10688" s="1"/>
  <c r="U1615" i="10688" s="1"/>
  <c r="U1783" i="10688" s="1"/>
  <c r="U1951" i="10688" s="1"/>
  <c r="U270" i="10688"/>
  <c r="U438" i="10688" s="1"/>
  <c r="U606" i="10688" s="1"/>
  <c r="U774" i="10688" s="1"/>
  <c r="U942" i="10688" s="1"/>
  <c r="U1110" i="10688" s="1"/>
  <c r="U1278" i="10688" s="1"/>
  <c r="U1446" i="10688" s="1"/>
  <c r="U1614" i="10688" s="1"/>
  <c r="U1782" i="10688" s="1"/>
  <c r="U1950" i="10688" s="1"/>
  <c r="U269" i="10688"/>
  <c r="U437" i="10688" s="1"/>
  <c r="U605" i="10688" s="1"/>
  <c r="U773" i="10688" s="1"/>
  <c r="U941" i="10688" s="1"/>
  <c r="U1109" i="10688" s="1"/>
  <c r="U1277" i="10688" s="1"/>
  <c r="U1445" i="10688" s="1"/>
  <c r="U1613" i="10688" s="1"/>
  <c r="U1781" i="10688" s="1"/>
  <c r="U1949" i="10688" s="1"/>
  <c r="U268" i="10688"/>
  <c r="U436" i="10688" s="1"/>
  <c r="U604" i="10688" s="1"/>
  <c r="U772" i="10688" s="1"/>
  <c r="U940" i="10688" s="1"/>
  <c r="U1108" i="10688" s="1"/>
  <c r="U1276" i="10688" s="1"/>
  <c r="U1444" i="10688" s="1"/>
  <c r="U1612" i="10688" s="1"/>
  <c r="U1780" i="10688" s="1"/>
  <c r="U1948" i="10688" s="1"/>
  <c r="U267" i="10688"/>
  <c r="U266" i="10688"/>
  <c r="U434" i="10688" s="1"/>
  <c r="U602" i="10688" s="1"/>
  <c r="U770" i="10688" s="1"/>
  <c r="U938" i="10688" s="1"/>
  <c r="U1106" i="10688" s="1"/>
  <c r="U1274" i="10688" s="1"/>
  <c r="U1442" i="10688" s="1"/>
  <c r="U1610" i="10688" s="1"/>
  <c r="U1778" i="10688" s="1"/>
  <c r="U1946" i="10688" s="1"/>
  <c r="U265" i="10688"/>
  <c r="U433" i="10688" s="1"/>
  <c r="U601" i="10688" s="1"/>
  <c r="U769" i="10688" s="1"/>
  <c r="U937" i="10688" s="1"/>
  <c r="U1105" i="10688" s="1"/>
  <c r="U1273" i="10688" s="1"/>
  <c r="U1441" i="10688" s="1"/>
  <c r="U1609" i="10688" s="1"/>
  <c r="U1777" i="10688" s="1"/>
  <c r="U1945" i="10688" s="1"/>
  <c r="U264" i="10688"/>
  <c r="U432" i="10688" s="1"/>
  <c r="U600" i="10688" s="1"/>
  <c r="U768" i="10688" s="1"/>
  <c r="U936" i="10688" s="1"/>
  <c r="U1104" i="10688" s="1"/>
  <c r="U1272" i="10688" s="1"/>
  <c r="U1440" i="10688" s="1"/>
  <c r="U1608" i="10688" s="1"/>
  <c r="U1776" i="10688" s="1"/>
  <c r="U1944" i="10688" s="1"/>
  <c r="U263" i="10688"/>
  <c r="U431" i="10688" s="1"/>
  <c r="U599" i="10688" s="1"/>
  <c r="U767" i="10688" s="1"/>
  <c r="U935" i="10688" s="1"/>
  <c r="U1103" i="10688" s="1"/>
  <c r="U1271" i="10688" s="1"/>
  <c r="U1439" i="10688" s="1"/>
  <c r="U1607" i="10688" s="1"/>
  <c r="U1775" i="10688" s="1"/>
  <c r="U1943" i="10688" s="1"/>
  <c r="U262" i="10688"/>
  <c r="U261" i="10688"/>
  <c r="U429" i="10688" s="1"/>
  <c r="U597" i="10688" s="1"/>
  <c r="U765" i="10688" s="1"/>
  <c r="U933" i="10688" s="1"/>
  <c r="U1101" i="10688" s="1"/>
  <c r="U1269" i="10688" s="1"/>
  <c r="U1437" i="10688" s="1"/>
  <c r="U1605" i="10688" s="1"/>
  <c r="U1773" i="10688" s="1"/>
  <c r="U1941" i="10688" s="1"/>
  <c r="U260" i="10688"/>
  <c r="U428" i="10688" s="1"/>
  <c r="U596" i="10688" s="1"/>
  <c r="U764" i="10688" s="1"/>
  <c r="U932" i="10688" s="1"/>
  <c r="U1100" i="10688" s="1"/>
  <c r="U1268" i="10688" s="1"/>
  <c r="U1436" i="10688" s="1"/>
  <c r="U1604" i="10688" s="1"/>
  <c r="U1772" i="10688" s="1"/>
  <c r="U1940" i="10688" s="1"/>
  <c r="U259" i="10688"/>
  <c r="U427" i="10688" s="1"/>
  <c r="U595" i="10688" s="1"/>
  <c r="U763" i="10688" s="1"/>
  <c r="U931" i="10688" s="1"/>
  <c r="U1099" i="10688" s="1"/>
  <c r="U1267" i="10688" s="1"/>
  <c r="U1435" i="10688" s="1"/>
  <c r="U1603" i="10688" s="1"/>
  <c r="U1771" i="10688" s="1"/>
  <c r="U1939" i="10688" s="1"/>
  <c r="U258" i="10688"/>
  <c r="U426" i="10688" s="1"/>
  <c r="U594" i="10688" s="1"/>
  <c r="U762" i="10688" s="1"/>
  <c r="U930" i="10688" s="1"/>
  <c r="U1098" i="10688" s="1"/>
  <c r="U1266" i="10688" s="1"/>
  <c r="U1434" i="10688" s="1"/>
  <c r="U1602" i="10688" s="1"/>
  <c r="U1770" i="10688" s="1"/>
  <c r="U1938" i="10688" s="1"/>
  <c r="U257" i="10688"/>
  <c r="U256" i="10688"/>
  <c r="U424" i="10688" s="1"/>
  <c r="U592" i="10688" s="1"/>
  <c r="U760" i="10688" s="1"/>
  <c r="U928" i="10688" s="1"/>
  <c r="U1096" i="10688" s="1"/>
  <c r="U1264" i="10688" s="1"/>
  <c r="U1432" i="10688" s="1"/>
  <c r="U1600" i="10688" s="1"/>
  <c r="U1768" i="10688" s="1"/>
  <c r="U1936" i="10688" s="1"/>
  <c r="U255" i="10688"/>
  <c r="U423" i="10688" s="1"/>
  <c r="U591" i="10688" s="1"/>
  <c r="U759" i="10688" s="1"/>
  <c r="U927" i="10688" s="1"/>
  <c r="U1095" i="10688" s="1"/>
  <c r="U1263" i="10688" s="1"/>
  <c r="U1431" i="10688" s="1"/>
  <c r="U1599" i="10688" s="1"/>
  <c r="U1767" i="10688" s="1"/>
  <c r="U1935" i="10688" s="1"/>
  <c r="U254" i="10688"/>
  <c r="U422" i="10688" s="1"/>
  <c r="U590" i="10688" s="1"/>
  <c r="U758" i="10688" s="1"/>
  <c r="U926" i="10688" s="1"/>
  <c r="U1094" i="10688" s="1"/>
  <c r="U1262" i="10688" s="1"/>
  <c r="U1430" i="10688" s="1"/>
  <c r="U1598" i="10688" s="1"/>
  <c r="U1766" i="10688" s="1"/>
  <c r="U1934" i="10688" s="1"/>
  <c r="U253" i="10688"/>
  <c r="U421" i="10688" s="1"/>
  <c r="U589" i="10688" s="1"/>
  <c r="U757" i="10688" s="1"/>
  <c r="U925" i="10688" s="1"/>
  <c r="U1093" i="10688" s="1"/>
  <c r="U1261" i="10688" s="1"/>
  <c r="U1429" i="10688" s="1"/>
  <c r="U1597" i="10688" s="1"/>
  <c r="U1765" i="10688" s="1"/>
  <c r="U1933" i="10688" s="1"/>
  <c r="U252" i="10688"/>
  <c r="U420" i="10688" s="1"/>
  <c r="U588" i="10688" s="1"/>
  <c r="U756" i="10688" s="1"/>
  <c r="U924" i="10688" s="1"/>
  <c r="U1092" i="10688" s="1"/>
  <c r="U1260" i="10688" s="1"/>
  <c r="U1428" i="10688" s="1"/>
  <c r="U1596" i="10688" s="1"/>
  <c r="U1764" i="10688" s="1"/>
  <c r="U1932" i="10688" s="1"/>
  <c r="U251" i="10688"/>
  <c r="U250" i="10688"/>
  <c r="U418" i="10688" s="1"/>
  <c r="U586" i="10688" s="1"/>
  <c r="U754" i="10688" s="1"/>
  <c r="U922" i="10688" s="1"/>
  <c r="U1090" i="10688" s="1"/>
  <c r="U1258" i="10688" s="1"/>
  <c r="U1426" i="10688" s="1"/>
  <c r="U1594" i="10688" s="1"/>
  <c r="U1762" i="10688" s="1"/>
  <c r="U1930" i="10688" s="1"/>
  <c r="U249" i="10688"/>
  <c r="U417" i="10688" s="1"/>
  <c r="U585" i="10688" s="1"/>
  <c r="U753" i="10688" s="1"/>
  <c r="U921" i="10688" s="1"/>
  <c r="U1089" i="10688" s="1"/>
  <c r="U1257" i="10688" s="1"/>
  <c r="U1425" i="10688" s="1"/>
  <c r="U1593" i="10688" s="1"/>
  <c r="U1761" i="10688" s="1"/>
  <c r="U1929" i="10688" s="1"/>
  <c r="U248" i="10688"/>
  <c r="U416" i="10688" s="1"/>
  <c r="U584" i="10688" s="1"/>
  <c r="U752" i="10688" s="1"/>
  <c r="U920" i="10688" s="1"/>
  <c r="U1088" i="10688" s="1"/>
  <c r="U1256" i="10688" s="1"/>
  <c r="U1424" i="10688" s="1"/>
  <c r="U1592" i="10688" s="1"/>
  <c r="U1760" i="10688" s="1"/>
  <c r="U1928" i="10688" s="1"/>
  <c r="U247" i="10688"/>
  <c r="U415" i="10688" s="1"/>
  <c r="U583" i="10688" s="1"/>
  <c r="U751" i="10688" s="1"/>
  <c r="U919" i="10688" s="1"/>
  <c r="U1087" i="10688" s="1"/>
  <c r="U1255" i="10688" s="1"/>
  <c r="U1423" i="10688" s="1"/>
  <c r="U1591" i="10688" s="1"/>
  <c r="U1759" i="10688" s="1"/>
  <c r="U1927" i="10688" s="1"/>
  <c r="U246" i="10688"/>
  <c r="U245" i="10688"/>
  <c r="U413" i="10688" s="1"/>
  <c r="U581" i="10688" s="1"/>
  <c r="U749" i="10688" s="1"/>
  <c r="U917" i="10688" s="1"/>
  <c r="U1085" i="10688" s="1"/>
  <c r="U1253" i="10688" s="1"/>
  <c r="U1421" i="10688" s="1"/>
  <c r="U244" i="10688"/>
  <c r="U412" i="10688" s="1"/>
  <c r="U580" i="10688" s="1"/>
  <c r="U748" i="10688" s="1"/>
  <c r="U916" i="10688" s="1"/>
  <c r="U1084" i="10688" s="1"/>
  <c r="U1252" i="10688" s="1"/>
  <c r="U1420" i="10688" s="1"/>
  <c r="U1588" i="10688" s="1"/>
  <c r="U1756" i="10688" s="1"/>
  <c r="U1924" i="10688" s="1"/>
  <c r="U243" i="10688"/>
  <c r="U411" i="10688" s="1"/>
  <c r="U579" i="10688" s="1"/>
  <c r="U747" i="10688" s="1"/>
  <c r="U915" i="10688" s="1"/>
  <c r="U1083" i="10688" s="1"/>
  <c r="U1251" i="10688" s="1"/>
  <c r="U1419" i="10688" s="1"/>
  <c r="U1587" i="10688" s="1"/>
  <c r="U1755" i="10688" s="1"/>
  <c r="U1923" i="10688" s="1"/>
  <c r="U242" i="10688"/>
  <c r="U410" i="10688" s="1"/>
  <c r="U578" i="10688" s="1"/>
  <c r="U746" i="10688" s="1"/>
  <c r="U914" i="10688" s="1"/>
  <c r="U1082" i="10688" s="1"/>
  <c r="U1250" i="10688" s="1"/>
  <c r="U1418" i="10688" s="1"/>
  <c r="U1586" i="10688" s="1"/>
  <c r="U1754" i="10688" s="1"/>
  <c r="U1922" i="10688" s="1"/>
  <c r="U241" i="10688"/>
  <c r="U240" i="10688"/>
  <c r="U408" i="10688" s="1"/>
  <c r="U576" i="10688" s="1"/>
  <c r="U744" i="10688" s="1"/>
  <c r="U912" i="10688" s="1"/>
  <c r="U1080" i="10688" s="1"/>
  <c r="U1248" i="10688" s="1"/>
  <c r="U1416" i="10688" s="1"/>
  <c r="U1584" i="10688" s="1"/>
  <c r="U1752" i="10688" s="1"/>
  <c r="U1920" i="10688" s="1"/>
  <c r="U239" i="10688"/>
  <c r="U407" i="10688" s="1"/>
  <c r="U575" i="10688" s="1"/>
  <c r="U743" i="10688" s="1"/>
  <c r="U911" i="10688" s="1"/>
  <c r="U1079" i="10688" s="1"/>
  <c r="U1247" i="10688" s="1"/>
  <c r="U1415" i="10688" s="1"/>
  <c r="U1583" i="10688" s="1"/>
  <c r="U1751" i="10688" s="1"/>
  <c r="U1919" i="10688" s="1"/>
  <c r="U238" i="10688"/>
  <c r="U406" i="10688" s="1"/>
  <c r="U574" i="10688" s="1"/>
  <c r="U742" i="10688" s="1"/>
  <c r="U910" i="10688" s="1"/>
  <c r="U1078" i="10688" s="1"/>
  <c r="U1246" i="10688" s="1"/>
  <c r="U1414" i="10688" s="1"/>
  <c r="U1582" i="10688" s="1"/>
  <c r="U1750" i="10688" s="1"/>
  <c r="U1918" i="10688" s="1"/>
  <c r="U237" i="10688"/>
  <c r="U405" i="10688" s="1"/>
  <c r="U573" i="10688" s="1"/>
  <c r="U741" i="10688" s="1"/>
  <c r="U909" i="10688" s="1"/>
  <c r="U1077" i="10688" s="1"/>
  <c r="U1245" i="10688" s="1"/>
  <c r="U1413" i="10688" s="1"/>
  <c r="U1581" i="10688" s="1"/>
  <c r="U1749" i="10688" s="1"/>
  <c r="U1917" i="10688" s="1"/>
  <c r="U236" i="10688"/>
  <c r="U404" i="10688" s="1"/>
  <c r="U572" i="10688" s="1"/>
  <c r="U740" i="10688" s="1"/>
  <c r="U908" i="10688" s="1"/>
  <c r="U1076" i="10688" s="1"/>
  <c r="U1244" i="10688" s="1"/>
  <c r="U1412" i="10688" s="1"/>
  <c r="U1580" i="10688" s="1"/>
  <c r="U1748" i="10688" s="1"/>
  <c r="U1916" i="10688" s="1"/>
  <c r="U235" i="10688"/>
  <c r="U234" i="10688"/>
  <c r="U402" i="10688" s="1"/>
  <c r="U570" i="10688" s="1"/>
  <c r="U738" i="10688" s="1"/>
  <c r="U906" i="10688" s="1"/>
  <c r="U1074" i="10688" s="1"/>
  <c r="U1242" i="10688" s="1"/>
  <c r="U1410" i="10688" s="1"/>
  <c r="U1578" i="10688" s="1"/>
  <c r="U1746" i="10688" s="1"/>
  <c r="U1914" i="10688" s="1"/>
  <c r="U233" i="10688"/>
  <c r="U401" i="10688" s="1"/>
  <c r="U569" i="10688" s="1"/>
  <c r="U737" i="10688" s="1"/>
  <c r="U905" i="10688" s="1"/>
  <c r="U1073" i="10688" s="1"/>
  <c r="U1241" i="10688" s="1"/>
  <c r="U1409" i="10688" s="1"/>
  <c r="U1577" i="10688" s="1"/>
  <c r="U1745" i="10688" s="1"/>
  <c r="U1913" i="10688" s="1"/>
  <c r="U232" i="10688"/>
  <c r="U400" i="10688" s="1"/>
  <c r="U568" i="10688" s="1"/>
  <c r="U736" i="10688" s="1"/>
  <c r="U904" i="10688" s="1"/>
  <c r="U1072" i="10688" s="1"/>
  <c r="U1240" i="10688" s="1"/>
  <c r="U1408" i="10688" s="1"/>
  <c r="U1576" i="10688" s="1"/>
  <c r="U1744" i="10688" s="1"/>
  <c r="U1912" i="10688" s="1"/>
  <c r="U231" i="10688"/>
  <c r="U399" i="10688" s="1"/>
  <c r="U567" i="10688" s="1"/>
  <c r="U735" i="10688" s="1"/>
  <c r="U903" i="10688" s="1"/>
  <c r="U1071" i="10688" s="1"/>
  <c r="U1239" i="10688" s="1"/>
  <c r="U1407" i="10688" s="1"/>
  <c r="U1575" i="10688" s="1"/>
  <c r="U1743" i="10688" s="1"/>
  <c r="U1911" i="10688" s="1"/>
  <c r="U230" i="10688"/>
  <c r="U229" i="10688"/>
  <c r="U397" i="10688" s="1"/>
  <c r="U565" i="10688" s="1"/>
  <c r="U733" i="10688" s="1"/>
  <c r="U901" i="10688" s="1"/>
  <c r="U1069" i="10688" s="1"/>
  <c r="U1237" i="10688" s="1"/>
  <c r="U1405" i="10688" s="1"/>
  <c r="U1573" i="10688" s="1"/>
  <c r="U1741" i="10688" s="1"/>
  <c r="U1909" i="10688" s="1"/>
  <c r="U228" i="10688"/>
  <c r="U396" i="10688" s="1"/>
  <c r="U564" i="10688" s="1"/>
  <c r="U732" i="10688" s="1"/>
  <c r="U900" i="10688" s="1"/>
  <c r="U1068" i="10688" s="1"/>
  <c r="U1236" i="10688" s="1"/>
  <c r="U1404" i="10688" s="1"/>
  <c r="U1572" i="10688" s="1"/>
  <c r="U1740" i="10688" s="1"/>
  <c r="U1908" i="10688" s="1"/>
  <c r="U227" i="10688"/>
  <c r="U395" i="10688" s="1"/>
  <c r="U563" i="10688" s="1"/>
  <c r="U731" i="10688" s="1"/>
  <c r="U899" i="10688" s="1"/>
  <c r="U1067" i="10688" s="1"/>
  <c r="U1235" i="10688" s="1"/>
  <c r="U1403" i="10688" s="1"/>
  <c r="U1571" i="10688" s="1"/>
  <c r="U1739" i="10688" s="1"/>
  <c r="U1907" i="10688" s="1"/>
  <c r="U226" i="10688"/>
  <c r="U394" i="10688" s="1"/>
  <c r="U562" i="10688" s="1"/>
  <c r="U730" i="10688" s="1"/>
  <c r="U898" i="10688" s="1"/>
  <c r="U1066" i="10688" s="1"/>
  <c r="U1234" i="10688" s="1"/>
  <c r="U1402" i="10688" s="1"/>
  <c r="U1570" i="10688" s="1"/>
  <c r="U1738" i="10688" s="1"/>
  <c r="U1906" i="10688" s="1"/>
  <c r="U225" i="10688"/>
  <c r="U224" i="10688"/>
  <c r="U392" i="10688" s="1"/>
  <c r="U560" i="10688" s="1"/>
  <c r="U728" i="10688" s="1"/>
  <c r="U896" i="10688" s="1"/>
  <c r="U1064" i="10688" s="1"/>
  <c r="U1232" i="10688" s="1"/>
  <c r="U1400" i="10688" s="1"/>
  <c r="U1568" i="10688" s="1"/>
  <c r="U1736" i="10688" s="1"/>
  <c r="U1904" i="10688" s="1"/>
  <c r="U223" i="10688"/>
  <c r="U391" i="10688" s="1"/>
  <c r="U559" i="10688" s="1"/>
  <c r="U727" i="10688" s="1"/>
  <c r="U895" i="10688" s="1"/>
  <c r="U1063" i="10688" s="1"/>
  <c r="U1231" i="10688" s="1"/>
  <c r="U1399" i="10688" s="1"/>
  <c r="U1567" i="10688" s="1"/>
  <c r="U1735" i="10688" s="1"/>
  <c r="U1903" i="10688" s="1"/>
  <c r="U222" i="10688"/>
  <c r="U390" i="10688" s="1"/>
  <c r="U558" i="10688" s="1"/>
  <c r="U726" i="10688" s="1"/>
  <c r="U894" i="10688" s="1"/>
  <c r="U1062" i="10688" s="1"/>
  <c r="U1230" i="10688" s="1"/>
  <c r="U1398" i="10688" s="1"/>
  <c r="U1566" i="10688" s="1"/>
  <c r="U1734" i="10688" s="1"/>
  <c r="U1902" i="10688" s="1"/>
  <c r="U221" i="10688"/>
  <c r="U389" i="10688" s="1"/>
  <c r="U557" i="10688" s="1"/>
  <c r="U725" i="10688" s="1"/>
  <c r="U893" i="10688" s="1"/>
  <c r="U1061" i="10688" s="1"/>
  <c r="U1229" i="10688" s="1"/>
  <c r="U1397" i="10688" s="1"/>
  <c r="U1565" i="10688" s="1"/>
  <c r="U1733" i="10688" s="1"/>
  <c r="U1901" i="10688" s="1"/>
  <c r="U220" i="10688"/>
  <c r="U388" i="10688" s="1"/>
  <c r="U556" i="10688" s="1"/>
  <c r="U724" i="10688" s="1"/>
  <c r="U892" i="10688" s="1"/>
  <c r="U1060" i="10688" s="1"/>
  <c r="U1228" i="10688" s="1"/>
  <c r="U1396" i="10688" s="1"/>
  <c r="U1564" i="10688" s="1"/>
  <c r="U1732" i="10688" s="1"/>
  <c r="U1900" i="10688" s="1"/>
  <c r="U219" i="10688"/>
  <c r="U218" i="10688"/>
  <c r="U386" i="10688" s="1"/>
  <c r="U554" i="10688" s="1"/>
  <c r="U722" i="10688" s="1"/>
  <c r="U890" i="10688" s="1"/>
  <c r="U1058" i="10688" s="1"/>
  <c r="U1226" i="10688" s="1"/>
  <c r="U1394" i="10688" s="1"/>
  <c r="U1562" i="10688" s="1"/>
  <c r="U1730" i="10688" s="1"/>
  <c r="U1898" i="10688" s="1"/>
  <c r="U217" i="10688"/>
  <c r="U385" i="10688" s="1"/>
  <c r="U553" i="10688" s="1"/>
  <c r="U721" i="10688" s="1"/>
  <c r="U889" i="10688" s="1"/>
  <c r="U1057" i="10688" s="1"/>
  <c r="U1225" i="10688" s="1"/>
  <c r="U1393" i="10688" s="1"/>
  <c r="U1561" i="10688" s="1"/>
  <c r="U1729" i="10688" s="1"/>
  <c r="U1897" i="10688" s="1"/>
  <c r="U216" i="10688"/>
  <c r="U384" i="10688" s="1"/>
  <c r="U552" i="10688" s="1"/>
  <c r="U720" i="10688" s="1"/>
  <c r="U888" i="10688" s="1"/>
  <c r="U1056" i="10688" s="1"/>
  <c r="U1224" i="10688" s="1"/>
  <c r="U1392" i="10688" s="1"/>
  <c r="U1560" i="10688" s="1"/>
  <c r="U1728" i="10688" s="1"/>
  <c r="U1896" i="10688" s="1"/>
  <c r="U215" i="10688"/>
  <c r="U383" i="10688" s="1"/>
  <c r="U551" i="10688" s="1"/>
  <c r="U719" i="10688" s="1"/>
  <c r="U887" i="10688" s="1"/>
  <c r="U1055" i="10688" s="1"/>
  <c r="U1223" i="10688" s="1"/>
  <c r="U1391" i="10688" s="1"/>
  <c r="U1559" i="10688" s="1"/>
  <c r="U1727" i="10688" s="1"/>
  <c r="U1895" i="10688" s="1"/>
  <c r="U214" i="10688"/>
  <c r="U213" i="10688"/>
  <c r="U381" i="10688" s="1"/>
  <c r="U549" i="10688" s="1"/>
  <c r="U717" i="10688" s="1"/>
  <c r="U885" i="10688" s="1"/>
  <c r="U1053" i="10688" s="1"/>
  <c r="U1221" i="10688" s="1"/>
  <c r="U1389" i="10688" s="1"/>
  <c r="U1557" i="10688" s="1"/>
  <c r="U1725" i="10688" s="1"/>
  <c r="U1893" i="10688" s="1"/>
  <c r="U212" i="10688"/>
  <c r="U380" i="10688" s="1"/>
  <c r="U548" i="10688" s="1"/>
  <c r="U716" i="10688" s="1"/>
  <c r="U884" i="10688" s="1"/>
  <c r="U1052" i="10688" s="1"/>
  <c r="U1220" i="10688" s="1"/>
  <c r="U1388" i="10688" s="1"/>
  <c r="U1556" i="10688" s="1"/>
  <c r="U1724" i="10688" s="1"/>
  <c r="U1892" i="10688" s="1"/>
  <c r="U211" i="10688"/>
  <c r="U379" i="10688" s="1"/>
  <c r="U547" i="10688" s="1"/>
  <c r="U715" i="10688" s="1"/>
  <c r="U883" i="10688" s="1"/>
  <c r="U1051" i="10688" s="1"/>
  <c r="U1219" i="10688" s="1"/>
  <c r="U1387" i="10688" s="1"/>
  <c r="U1555" i="10688" s="1"/>
  <c r="U1723" i="10688" s="1"/>
  <c r="U1891" i="10688" s="1"/>
  <c r="U210" i="10688"/>
  <c r="U378" i="10688" s="1"/>
  <c r="U546" i="10688" s="1"/>
  <c r="U714" i="10688" s="1"/>
  <c r="U882" i="10688" s="1"/>
  <c r="U1050" i="10688" s="1"/>
  <c r="U1218" i="10688" s="1"/>
  <c r="U1386" i="10688" s="1"/>
  <c r="U1554" i="10688" s="1"/>
  <c r="U1722" i="10688" s="1"/>
  <c r="U1890" i="10688" s="1"/>
  <c r="U209" i="10688"/>
  <c r="U208" i="10688"/>
  <c r="U376" i="10688" s="1"/>
  <c r="U544" i="10688" s="1"/>
  <c r="U712" i="10688" s="1"/>
  <c r="U880" i="10688" s="1"/>
  <c r="U1048" i="10688" s="1"/>
  <c r="U1216" i="10688" s="1"/>
  <c r="U1384" i="10688" s="1"/>
  <c r="U1552" i="10688" s="1"/>
  <c r="U1720" i="10688" s="1"/>
  <c r="U1888" i="10688" s="1"/>
  <c r="U207" i="10688"/>
  <c r="U375" i="10688" s="1"/>
  <c r="U543" i="10688" s="1"/>
  <c r="U711" i="10688" s="1"/>
  <c r="U879" i="10688" s="1"/>
  <c r="U1047" i="10688" s="1"/>
  <c r="U1215" i="10688" s="1"/>
  <c r="U1383" i="10688" s="1"/>
  <c r="U1551" i="10688" s="1"/>
  <c r="U1719" i="10688" s="1"/>
  <c r="U1887" i="10688" s="1"/>
  <c r="U206" i="10688"/>
  <c r="U374" i="10688" s="1"/>
  <c r="U542" i="10688" s="1"/>
  <c r="U710" i="10688" s="1"/>
  <c r="U878" i="10688" s="1"/>
  <c r="U1046" i="10688" s="1"/>
  <c r="U1214" i="10688" s="1"/>
  <c r="U1382" i="10688" s="1"/>
  <c r="U1550" i="10688" s="1"/>
  <c r="U1718" i="10688" s="1"/>
  <c r="U1886" i="10688" s="1"/>
  <c r="U205" i="10688"/>
  <c r="U373" i="10688" s="1"/>
  <c r="U541" i="10688" s="1"/>
  <c r="U709" i="10688" s="1"/>
  <c r="U877" i="10688" s="1"/>
  <c r="U1045" i="10688" s="1"/>
  <c r="U1213" i="10688" s="1"/>
  <c r="U1381" i="10688" s="1"/>
  <c r="U1549" i="10688" s="1"/>
  <c r="U204" i="10688"/>
  <c r="U372" i="10688" s="1"/>
  <c r="U540" i="10688" s="1"/>
  <c r="U708" i="10688" s="1"/>
  <c r="U876" i="10688" s="1"/>
  <c r="U1044" i="10688" s="1"/>
  <c r="U1212" i="10688" s="1"/>
  <c r="U1380" i="10688" s="1"/>
  <c r="U1548" i="10688" s="1"/>
  <c r="U1716" i="10688" s="1"/>
  <c r="U1884" i="10688" s="1"/>
  <c r="U203" i="10688"/>
  <c r="U202" i="10688"/>
  <c r="U370" i="10688" s="1"/>
  <c r="U538" i="10688" s="1"/>
  <c r="U706" i="10688" s="1"/>
  <c r="U874" i="10688" s="1"/>
  <c r="U1042" i="10688" s="1"/>
  <c r="U1210" i="10688" s="1"/>
  <c r="U1378" i="10688" s="1"/>
  <c r="U1546" i="10688" s="1"/>
  <c r="U1714" i="10688" s="1"/>
  <c r="U1882" i="10688" s="1"/>
  <c r="U201" i="10688"/>
  <c r="U369" i="10688" s="1"/>
  <c r="U537" i="10688" s="1"/>
  <c r="U705" i="10688" s="1"/>
  <c r="U873" i="10688" s="1"/>
  <c r="U1041" i="10688" s="1"/>
  <c r="U1209" i="10688" s="1"/>
  <c r="U1377" i="10688" s="1"/>
  <c r="U1545" i="10688" s="1"/>
  <c r="U1713" i="10688" s="1"/>
  <c r="U1881" i="10688" s="1"/>
  <c r="U200" i="10688"/>
  <c r="U368" i="10688" s="1"/>
  <c r="U536" i="10688" s="1"/>
  <c r="U704" i="10688" s="1"/>
  <c r="U872" i="10688" s="1"/>
  <c r="U1040" i="10688" s="1"/>
  <c r="U1208" i="10688" s="1"/>
  <c r="U1376" i="10688" s="1"/>
  <c r="U1544" i="10688" s="1"/>
  <c r="U1712" i="10688" s="1"/>
  <c r="U1880" i="10688" s="1"/>
  <c r="U199" i="10688"/>
  <c r="U367" i="10688" s="1"/>
  <c r="U535" i="10688" s="1"/>
  <c r="U703" i="10688" s="1"/>
  <c r="U871" i="10688" s="1"/>
  <c r="U1039" i="10688" s="1"/>
  <c r="U1207" i="10688" s="1"/>
  <c r="U1375" i="10688" s="1"/>
  <c r="U1543" i="10688" s="1"/>
  <c r="U1711" i="10688" s="1"/>
  <c r="U1879" i="10688" s="1"/>
  <c r="U198" i="10688"/>
  <c r="U197" i="10688"/>
  <c r="U365" i="10688" s="1"/>
  <c r="U533" i="10688" s="1"/>
  <c r="U701" i="10688" s="1"/>
  <c r="U869" i="10688" s="1"/>
  <c r="U1037" i="10688" s="1"/>
  <c r="U1205" i="10688" s="1"/>
  <c r="U1373" i="10688" s="1"/>
  <c r="U1541" i="10688" s="1"/>
  <c r="U1709" i="10688" s="1"/>
  <c r="U1877" i="10688" s="1"/>
  <c r="U196" i="10688"/>
  <c r="U364" i="10688" s="1"/>
  <c r="U532" i="10688" s="1"/>
  <c r="U700" i="10688" s="1"/>
  <c r="U868" i="10688" s="1"/>
  <c r="U1036" i="10688" s="1"/>
  <c r="U1204" i="10688" s="1"/>
  <c r="U1372" i="10688" s="1"/>
  <c r="U1540" i="10688" s="1"/>
  <c r="U1708" i="10688" s="1"/>
  <c r="U1876" i="10688" s="1"/>
  <c r="U195" i="10688"/>
  <c r="U363" i="10688" s="1"/>
  <c r="U531" i="10688" s="1"/>
  <c r="U699" i="10688" s="1"/>
  <c r="U867" i="10688" s="1"/>
  <c r="U1035" i="10688" s="1"/>
  <c r="U1203" i="10688" s="1"/>
  <c r="U1371" i="10688" s="1"/>
  <c r="U1539" i="10688" s="1"/>
  <c r="U1707" i="10688" s="1"/>
  <c r="U1875" i="10688" s="1"/>
  <c r="U194" i="10688"/>
  <c r="U362" i="10688" s="1"/>
  <c r="U530" i="10688" s="1"/>
  <c r="U698" i="10688" s="1"/>
  <c r="U866" i="10688" s="1"/>
  <c r="U1034" i="10688" s="1"/>
  <c r="U1202" i="10688" s="1"/>
  <c r="U1370" i="10688" s="1"/>
  <c r="U1538" i="10688" s="1"/>
  <c r="U1706" i="10688" s="1"/>
  <c r="U1874" i="10688" s="1"/>
  <c r="U193" i="10688"/>
  <c r="U192" i="10688"/>
  <c r="U360" i="10688" s="1"/>
  <c r="U528" i="10688" s="1"/>
  <c r="U696" i="10688" s="1"/>
  <c r="U864" i="10688" s="1"/>
  <c r="U1032" i="10688" s="1"/>
  <c r="U1200" i="10688" s="1"/>
  <c r="U1368" i="10688" s="1"/>
  <c r="U1536" i="10688" s="1"/>
  <c r="U1704" i="10688" s="1"/>
  <c r="U1872" i="10688" s="1"/>
  <c r="U191" i="10688"/>
  <c r="U359" i="10688" s="1"/>
  <c r="U527" i="10688" s="1"/>
  <c r="U695" i="10688" s="1"/>
  <c r="U863" i="10688" s="1"/>
  <c r="U1031" i="10688" s="1"/>
  <c r="U1199" i="10688" s="1"/>
  <c r="U1367" i="10688" s="1"/>
  <c r="U1535" i="10688" s="1"/>
  <c r="U1703" i="10688" s="1"/>
  <c r="U1871" i="10688" s="1"/>
  <c r="U190" i="10688"/>
  <c r="U358" i="10688" s="1"/>
  <c r="U526" i="10688" s="1"/>
  <c r="U694" i="10688" s="1"/>
  <c r="U862" i="10688" s="1"/>
  <c r="U1030" i="10688" s="1"/>
  <c r="U1198" i="10688" s="1"/>
  <c r="U1366" i="10688" s="1"/>
  <c r="U1534" i="10688" s="1"/>
  <c r="U1702" i="10688" s="1"/>
  <c r="U1870" i="10688" s="1"/>
  <c r="U189" i="10688"/>
  <c r="U357" i="10688" s="1"/>
  <c r="U525" i="10688" s="1"/>
  <c r="U693" i="10688" s="1"/>
  <c r="U861" i="10688" s="1"/>
  <c r="U1029" i="10688" s="1"/>
  <c r="U1197" i="10688" s="1"/>
  <c r="U1365" i="10688" s="1"/>
  <c r="U1533" i="10688" s="1"/>
  <c r="U1701" i="10688" s="1"/>
  <c r="U1869" i="10688" s="1"/>
  <c r="U188" i="10688"/>
  <c r="U356" i="10688" s="1"/>
  <c r="U524" i="10688" s="1"/>
  <c r="U692" i="10688" s="1"/>
  <c r="U860" i="10688" s="1"/>
  <c r="U1028" i="10688" s="1"/>
  <c r="U1196" i="10688" s="1"/>
  <c r="U1364" i="10688" s="1"/>
  <c r="U1532" i="10688" s="1"/>
  <c r="U1700" i="10688" s="1"/>
  <c r="U1868" i="10688" s="1"/>
  <c r="U187" i="10688"/>
  <c r="U186" i="10688"/>
  <c r="U354" i="10688" s="1"/>
  <c r="U522" i="10688" s="1"/>
  <c r="U690" i="10688" s="1"/>
  <c r="U858" i="10688" s="1"/>
  <c r="U1026" i="10688" s="1"/>
  <c r="U1194" i="10688" s="1"/>
  <c r="U1362" i="10688" s="1"/>
  <c r="U1530" i="10688" s="1"/>
  <c r="U1698" i="10688" s="1"/>
  <c r="U1866" i="10688" s="1"/>
  <c r="U185" i="10688"/>
  <c r="U353" i="10688" s="1"/>
  <c r="U521" i="10688" s="1"/>
  <c r="U689" i="10688" s="1"/>
  <c r="U857" i="10688" s="1"/>
  <c r="U1025" i="10688" s="1"/>
  <c r="U1193" i="10688" s="1"/>
  <c r="U1361" i="10688" s="1"/>
  <c r="U1529" i="10688" s="1"/>
  <c r="U1697" i="10688" s="1"/>
  <c r="U1865" i="10688" s="1"/>
  <c r="U184" i="10688"/>
  <c r="U352" i="10688" s="1"/>
  <c r="U520" i="10688" s="1"/>
  <c r="U688" i="10688" s="1"/>
  <c r="U856" i="10688" s="1"/>
  <c r="U1024" i="10688" s="1"/>
  <c r="U1192" i="10688" s="1"/>
  <c r="U1360" i="10688" s="1"/>
  <c r="U1528" i="10688" s="1"/>
  <c r="U1696" i="10688" s="1"/>
  <c r="U1864" i="10688" s="1"/>
  <c r="U183" i="10688"/>
  <c r="U351" i="10688" s="1"/>
  <c r="U519" i="10688" s="1"/>
  <c r="U687" i="10688" s="1"/>
  <c r="U855" i="10688" s="1"/>
  <c r="U1023" i="10688" s="1"/>
  <c r="U1191" i="10688" s="1"/>
  <c r="U1359" i="10688" s="1"/>
  <c r="U1527" i="10688" s="1"/>
  <c r="U1695" i="10688" s="1"/>
  <c r="U1863" i="10688" s="1"/>
  <c r="U182" i="10688"/>
  <c r="U181" i="10688"/>
  <c r="U349" i="10688" s="1"/>
  <c r="U517" i="10688" s="1"/>
  <c r="U685" i="10688" s="1"/>
  <c r="U853" i="10688" s="1"/>
  <c r="U1021" i="10688" s="1"/>
  <c r="U1189" i="10688" s="1"/>
  <c r="U1357" i="10688" s="1"/>
  <c r="U1525" i="10688" s="1"/>
  <c r="U1693" i="10688" s="1"/>
  <c r="U1861" i="10688" s="1"/>
  <c r="U180" i="10688"/>
  <c r="U348" i="10688" s="1"/>
  <c r="U516" i="10688" s="1"/>
  <c r="U684" i="10688" s="1"/>
  <c r="U852" i="10688" s="1"/>
  <c r="U1020" i="10688" s="1"/>
  <c r="U1188" i="10688" s="1"/>
  <c r="U1356" i="10688" s="1"/>
  <c r="U1524" i="10688" s="1"/>
  <c r="U1692" i="10688" s="1"/>
  <c r="U1860" i="10688" s="1"/>
  <c r="U179" i="10688"/>
  <c r="U347" i="10688" s="1"/>
  <c r="U515" i="10688" s="1"/>
  <c r="U683" i="10688" s="1"/>
  <c r="U851" i="10688" s="1"/>
  <c r="U1019" i="10688" s="1"/>
  <c r="U1187" i="10688" s="1"/>
  <c r="U1355" i="10688" s="1"/>
  <c r="U1523" i="10688" s="1"/>
  <c r="U1691" i="10688" s="1"/>
  <c r="U1859" i="10688" s="1"/>
  <c r="I1179" i="10688"/>
  <c r="I1347" i="10688" s="1"/>
  <c r="I1515" i="10688" s="1"/>
  <c r="I1683" i="10688" s="1"/>
  <c r="I1851" i="10688" s="1"/>
  <c r="I2019" i="10688" s="1"/>
  <c r="I971" i="10688"/>
  <c r="I1139" i="10688" s="1"/>
  <c r="I1307" i="10688" s="1"/>
  <c r="I1475" i="10688" s="1"/>
  <c r="I1643" i="10688" s="1"/>
  <c r="I1811" i="10688" s="1"/>
  <c r="I1979" i="10688" s="1"/>
  <c r="I843" i="10688"/>
  <c r="I1011" i="10688" s="1"/>
  <c r="I798" i="10688"/>
  <c r="I966" i="10688" s="1"/>
  <c r="I1134" i="10688" s="1"/>
  <c r="I1302" i="10688" s="1"/>
  <c r="I1470" i="10688" s="1"/>
  <c r="I1638" i="10688" s="1"/>
  <c r="I1806" i="10688" s="1"/>
  <c r="I1974" i="10688" s="1"/>
  <c r="I663" i="10688"/>
  <c r="I831" i="10688" s="1"/>
  <c r="I999" i="10688" s="1"/>
  <c r="I1167" i="10688" s="1"/>
  <c r="I1335" i="10688" s="1"/>
  <c r="I1503" i="10688" s="1"/>
  <c r="I1671" i="10688" s="1"/>
  <c r="I1839" i="10688" s="1"/>
  <c r="I2007" i="10688" s="1"/>
  <c r="I645" i="10688"/>
  <c r="I813" i="10688" s="1"/>
  <c r="I981" i="10688" s="1"/>
  <c r="I1149" i="10688" s="1"/>
  <c r="I1317" i="10688" s="1"/>
  <c r="I1485" i="10688" s="1"/>
  <c r="I1653" i="10688" s="1"/>
  <c r="I1821" i="10688" s="1"/>
  <c r="I1989" i="10688" s="1"/>
  <c r="I623" i="10688"/>
  <c r="I791" i="10688" s="1"/>
  <c r="I959" i="10688" s="1"/>
  <c r="I1127" i="10688" s="1"/>
  <c r="I1295" i="10688" s="1"/>
  <c r="I1463" i="10688" s="1"/>
  <c r="I1631" i="10688" s="1"/>
  <c r="I1799" i="10688" s="1"/>
  <c r="I1967" i="10688" s="1"/>
  <c r="I621" i="10688"/>
  <c r="I789" i="10688" s="1"/>
  <c r="I957" i="10688" s="1"/>
  <c r="I1125" i="10688" s="1"/>
  <c r="I1293" i="10688" s="1"/>
  <c r="I1461" i="10688" s="1"/>
  <c r="I1629" i="10688" s="1"/>
  <c r="I1797" i="10688" s="1"/>
  <c r="I1965" i="10688" s="1"/>
  <c r="I599" i="10688"/>
  <c r="I767" i="10688" s="1"/>
  <c r="I935" i="10688" s="1"/>
  <c r="I1103" i="10688" s="1"/>
  <c r="I1271" i="10688" s="1"/>
  <c r="I1439" i="10688" s="1"/>
  <c r="I1607" i="10688" s="1"/>
  <c r="I1775" i="10688" s="1"/>
  <c r="I1943" i="10688" s="1"/>
  <c r="I495" i="10688"/>
  <c r="I493" i="10688"/>
  <c r="I661" i="10688" s="1"/>
  <c r="I829" i="10688" s="1"/>
  <c r="I997" i="10688" s="1"/>
  <c r="I1165" i="10688" s="1"/>
  <c r="I1333" i="10688" s="1"/>
  <c r="I1501" i="10688" s="1"/>
  <c r="I1669" i="10688" s="1"/>
  <c r="I1837" i="10688" s="1"/>
  <c r="I2005" i="10688" s="1"/>
  <c r="I477" i="10688"/>
  <c r="I471" i="10688"/>
  <c r="I639" i="10688" s="1"/>
  <c r="I807" i="10688" s="1"/>
  <c r="I975" i="10688" s="1"/>
  <c r="I1143" i="10688" s="1"/>
  <c r="I1311" i="10688" s="1"/>
  <c r="I1479" i="10688" s="1"/>
  <c r="I1647" i="10688" s="1"/>
  <c r="I1815" i="10688" s="1"/>
  <c r="I1983" i="10688" s="1"/>
  <c r="I455" i="10688"/>
  <c r="I453" i="10688"/>
  <c r="I452" i="10688"/>
  <c r="I620" i="10688" s="1"/>
  <c r="I788" i="10688" s="1"/>
  <c r="I956" i="10688" s="1"/>
  <c r="I1124" i="10688" s="1"/>
  <c r="I1292" i="10688" s="1"/>
  <c r="I1460" i="10688" s="1"/>
  <c r="I1628" i="10688" s="1"/>
  <c r="I1796" i="10688" s="1"/>
  <c r="I1964" i="10688" s="1"/>
  <c r="I443" i="10688"/>
  <c r="I611" i="10688" s="1"/>
  <c r="I779" i="10688" s="1"/>
  <c r="I947" i="10688" s="1"/>
  <c r="I1115" i="10688" s="1"/>
  <c r="I1283" i="10688" s="1"/>
  <c r="I1451" i="10688" s="1"/>
  <c r="I1619" i="10688" s="1"/>
  <c r="I1787" i="10688" s="1"/>
  <c r="I1955" i="10688" s="1"/>
  <c r="I442" i="10688"/>
  <c r="I610" i="10688" s="1"/>
  <c r="I778" i="10688" s="1"/>
  <c r="I946" i="10688" s="1"/>
  <c r="I1114" i="10688" s="1"/>
  <c r="I1282" i="10688" s="1"/>
  <c r="I1450" i="10688" s="1"/>
  <c r="I1618" i="10688" s="1"/>
  <c r="I1786" i="10688" s="1"/>
  <c r="I1954" i="10688" s="1"/>
  <c r="I431" i="10688"/>
  <c r="I430" i="10688"/>
  <c r="I598" i="10688" s="1"/>
  <c r="I766" i="10688" s="1"/>
  <c r="I934" i="10688" s="1"/>
  <c r="I1102" i="10688" s="1"/>
  <c r="I1270" i="10688" s="1"/>
  <c r="I1438" i="10688" s="1"/>
  <c r="I1606" i="10688" s="1"/>
  <c r="I1774" i="10688" s="1"/>
  <c r="I1942" i="10688" s="1"/>
  <c r="I423" i="10688"/>
  <c r="I591" i="10688" s="1"/>
  <c r="I759" i="10688" s="1"/>
  <c r="I927" i="10688" s="1"/>
  <c r="I1095" i="10688" s="1"/>
  <c r="I1263" i="10688" s="1"/>
  <c r="I1431" i="10688" s="1"/>
  <c r="I1599" i="10688" s="1"/>
  <c r="I1767" i="10688" s="1"/>
  <c r="I1935" i="10688" s="1"/>
  <c r="I422" i="10688"/>
  <c r="I590" i="10688" s="1"/>
  <c r="I758" i="10688" s="1"/>
  <c r="I926" i="10688" s="1"/>
  <c r="I1094" i="10688" s="1"/>
  <c r="I1262" i="10688" s="1"/>
  <c r="I1430" i="10688" s="1"/>
  <c r="I1598" i="10688" s="1"/>
  <c r="I1766" i="10688" s="1"/>
  <c r="I1934" i="10688" s="1"/>
  <c r="I421" i="10688"/>
  <c r="I589" i="10688" s="1"/>
  <c r="I757" i="10688" s="1"/>
  <c r="I925" i="10688" s="1"/>
  <c r="I1093" i="10688" s="1"/>
  <c r="I1261" i="10688" s="1"/>
  <c r="I1429" i="10688" s="1"/>
  <c r="I1597" i="10688" s="1"/>
  <c r="I1765" i="10688" s="1"/>
  <c r="I1933" i="10688" s="1"/>
  <c r="I414" i="10688"/>
  <c r="I582" i="10688" s="1"/>
  <c r="I750" i="10688" s="1"/>
  <c r="I918" i="10688" s="1"/>
  <c r="I1086" i="10688" s="1"/>
  <c r="I1254" i="10688" s="1"/>
  <c r="I1422" i="10688" s="1"/>
  <c r="I1590" i="10688" s="1"/>
  <c r="I1758" i="10688" s="1"/>
  <c r="I1926" i="10688" s="1"/>
  <c r="I413" i="10688"/>
  <c r="I581" i="10688" s="1"/>
  <c r="I749" i="10688" s="1"/>
  <c r="I917" i="10688" s="1"/>
  <c r="I1085" i="10688" s="1"/>
  <c r="I1253" i="10688" s="1"/>
  <c r="I1421" i="10688" s="1"/>
  <c r="I1589" i="10688" s="1"/>
  <c r="I1757" i="10688" s="1"/>
  <c r="I1925" i="10688" s="1"/>
  <c r="I412" i="10688"/>
  <c r="I580" i="10688" s="1"/>
  <c r="I748" i="10688" s="1"/>
  <c r="I916" i="10688" s="1"/>
  <c r="I1084" i="10688" s="1"/>
  <c r="I1252" i="10688" s="1"/>
  <c r="I1420" i="10688" s="1"/>
  <c r="I1588" i="10688" s="1"/>
  <c r="I1756" i="10688" s="1"/>
  <c r="I1924" i="10688" s="1"/>
  <c r="I405" i="10688"/>
  <c r="I573" i="10688" s="1"/>
  <c r="I741" i="10688" s="1"/>
  <c r="I909" i="10688" s="1"/>
  <c r="I1077" i="10688" s="1"/>
  <c r="I1245" i="10688" s="1"/>
  <c r="I1413" i="10688" s="1"/>
  <c r="I1581" i="10688" s="1"/>
  <c r="I1749" i="10688" s="1"/>
  <c r="I1917" i="10688" s="1"/>
  <c r="I404" i="10688"/>
  <c r="I572" i="10688" s="1"/>
  <c r="I740" i="10688" s="1"/>
  <c r="I908" i="10688" s="1"/>
  <c r="I1076" i="10688" s="1"/>
  <c r="I1244" i="10688" s="1"/>
  <c r="I1412" i="10688" s="1"/>
  <c r="I1580" i="10688" s="1"/>
  <c r="I1748" i="10688" s="1"/>
  <c r="I1916" i="10688" s="1"/>
  <c r="I403" i="10688"/>
  <c r="I571" i="10688" s="1"/>
  <c r="I739" i="10688" s="1"/>
  <c r="I907" i="10688" s="1"/>
  <c r="I1075" i="10688" s="1"/>
  <c r="I1243" i="10688" s="1"/>
  <c r="I1411" i="10688" s="1"/>
  <c r="I1579" i="10688" s="1"/>
  <c r="I1747" i="10688" s="1"/>
  <c r="I1915" i="10688" s="1"/>
  <c r="I396" i="10688"/>
  <c r="I564" i="10688" s="1"/>
  <c r="I732" i="10688" s="1"/>
  <c r="I900" i="10688" s="1"/>
  <c r="I1068" i="10688" s="1"/>
  <c r="I1236" i="10688" s="1"/>
  <c r="I1404" i="10688" s="1"/>
  <c r="I1572" i="10688" s="1"/>
  <c r="I1740" i="10688" s="1"/>
  <c r="I1908" i="10688" s="1"/>
  <c r="I395" i="10688"/>
  <c r="I563" i="10688" s="1"/>
  <c r="I731" i="10688" s="1"/>
  <c r="I899" i="10688" s="1"/>
  <c r="I1067" i="10688" s="1"/>
  <c r="I1235" i="10688" s="1"/>
  <c r="I1403" i="10688" s="1"/>
  <c r="I1571" i="10688" s="1"/>
  <c r="I1739" i="10688" s="1"/>
  <c r="I1907" i="10688" s="1"/>
  <c r="I394" i="10688"/>
  <c r="I562" i="10688" s="1"/>
  <c r="I730" i="10688" s="1"/>
  <c r="I898" i="10688" s="1"/>
  <c r="I1066" i="10688" s="1"/>
  <c r="I1234" i="10688" s="1"/>
  <c r="I1402" i="10688" s="1"/>
  <c r="I1570" i="10688" s="1"/>
  <c r="I1738" i="10688" s="1"/>
  <c r="I1906" i="10688" s="1"/>
  <c r="I387" i="10688"/>
  <c r="I555" i="10688" s="1"/>
  <c r="I723" i="10688" s="1"/>
  <c r="I891" i="10688" s="1"/>
  <c r="I1059" i="10688" s="1"/>
  <c r="I1227" i="10688" s="1"/>
  <c r="I1395" i="10688" s="1"/>
  <c r="I1563" i="10688" s="1"/>
  <c r="I1731" i="10688" s="1"/>
  <c r="I1899" i="10688" s="1"/>
  <c r="I386" i="10688"/>
  <c r="I554" i="10688" s="1"/>
  <c r="I722" i="10688" s="1"/>
  <c r="I890" i="10688" s="1"/>
  <c r="I1058" i="10688" s="1"/>
  <c r="I1226" i="10688" s="1"/>
  <c r="I1394" i="10688" s="1"/>
  <c r="I1562" i="10688" s="1"/>
  <c r="I1730" i="10688" s="1"/>
  <c r="I1898" i="10688" s="1"/>
  <c r="I346" i="10688"/>
  <c r="I514" i="10688" s="1"/>
  <c r="I682" i="10688" s="1"/>
  <c r="I850" i="10688" s="1"/>
  <c r="I1018" i="10688" s="1"/>
  <c r="I1186" i="10688" s="1"/>
  <c r="I1354" i="10688" s="1"/>
  <c r="I1522" i="10688" s="1"/>
  <c r="I1690" i="10688" s="1"/>
  <c r="I1858" i="10688" s="1"/>
  <c r="I345" i="10688"/>
  <c r="I513" i="10688" s="1"/>
  <c r="I681" i="10688" s="1"/>
  <c r="I849" i="10688" s="1"/>
  <c r="I1017" i="10688" s="1"/>
  <c r="I1185" i="10688" s="1"/>
  <c r="I1353" i="10688" s="1"/>
  <c r="I1521" i="10688" s="1"/>
  <c r="I1689" i="10688" s="1"/>
  <c r="I1857" i="10688" s="1"/>
  <c r="I2025" i="10688" s="1"/>
  <c r="I344" i="10688"/>
  <c r="I512" i="10688" s="1"/>
  <c r="I680" i="10688" s="1"/>
  <c r="I848" i="10688" s="1"/>
  <c r="I1016" i="10688" s="1"/>
  <c r="I1184" i="10688" s="1"/>
  <c r="I1352" i="10688" s="1"/>
  <c r="I1520" i="10688" s="1"/>
  <c r="I1688" i="10688" s="1"/>
  <c r="I1856" i="10688" s="1"/>
  <c r="I2024" i="10688" s="1"/>
  <c r="I343" i="10688"/>
  <c r="I511" i="10688" s="1"/>
  <c r="I679" i="10688" s="1"/>
  <c r="I847" i="10688" s="1"/>
  <c r="I1015" i="10688" s="1"/>
  <c r="I1183" i="10688" s="1"/>
  <c r="I1351" i="10688" s="1"/>
  <c r="I1519" i="10688" s="1"/>
  <c r="I1687" i="10688" s="1"/>
  <c r="I1855" i="10688" s="1"/>
  <c r="I2023" i="10688" s="1"/>
  <c r="I342" i="10688"/>
  <c r="I510" i="10688" s="1"/>
  <c r="I678" i="10688" s="1"/>
  <c r="I846" i="10688" s="1"/>
  <c r="I1014" i="10688" s="1"/>
  <c r="I1182" i="10688" s="1"/>
  <c r="I1350" i="10688" s="1"/>
  <c r="I1518" i="10688" s="1"/>
  <c r="I1686" i="10688" s="1"/>
  <c r="I1854" i="10688" s="1"/>
  <c r="I2022" i="10688" s="1"/>
  <c r="I341" i="10688"/>
  <c r="I509" i="10688" s="1"/>
  <c r="I677" i="10688" s="1"/>
  <c r="I845" i="10688" s="1"/>
  <c r="I1013" i="10688" s="1"/>
  <c r="I1181" i="10688" s="1"/>
  <c r="I1349" i="10688" s="1"/>
  <c r="I1517" i="10688" s="1"/>
  <c r="I1685" i="10688" s="1"/>
  <c r="I1853" i="10688" s="1"/>
  <c r="I2021" i="10688" s="1"/>
  <c r="I340" i="10688"/>
  <c r="I508" i="10688" s="1"/>
  <c r="I676" i="10688" s="1"/>
  <c r="I844" i="10688" s="1"/>
  <c r="I1012" i="10688" s="1"/>
  <c r="I1180" i="10688" s="1"/>
  <c r="I1348" i="10688" s="1"/>
  <c r="I1516" i="10688" s="1"/>
  <c r="I1684" i="10688" s="1"/>
  <c r="I1852" i="10688" s="1"/>
  <c r="I2020" i="10688" s="1"/>
  <c r="I339" i="10688"/>
  <c r="I507" i="10688" s="1"/>
  <c r="I675" i="10688" s="1"/>
  <c r="I338" i="10688"/>
  <c r="I506" i="10688" s="1"/>
  <c r="I674" i="10688" s="1"/>
  <c r="I842" i="10688" s="1"/>
  <c r="I1010" i="10688" s="1"/>
  <c r="I1178" i="10688" s="1"/>
  <c r="I1346" i="10688" s="1"/>
  <c r="I1514" i="10688" s="1"/>
  <c r="I1682" i="10688" s="1"/>
  <c r="I1850" i="10688" s="1"/>
  <c r="I2018" i="10688" s="1"/>
  <c r="I337" i="10688"/>
  <c r="I505" i="10688" s="1"/>
  <c r="I673" i="10688" s="1"/>
  <c r="I841" i="10688" s="1"/>
  <c r="I1009" i="10688" s="1"/>
  <c r="I1177" i="10688" s="1"/>
  <c r="I1345" i="10688" s="1"/>
  <c r="I1513" i="10688" s="1"/>
  <c r="I1681" i="10688" s="1"/>
  <c r="I1849" i="10688" s="1"/>
  <c r="I2017" i="10688" s="1"/>
  <c r="I336" i="10688"/>
  <c r="I504" i="10688" s="1"/>
  <c r="I672" i="10688" s="1"/>
  <c r="I840" i="10688" s="1"/>
  <c r="I1008" i="10688" s="1"/>
  <c r="I1176" i="10688" s="1"/>
  <c r="I1344" i="10688" s="1"/>
  <c r="I1512" i="10688" s="1"/>
  <c r="I1680" i="10688" s="1"/>
  <c r="I1848" i="10688" s="1"/>
  <c r="I2016" i="10688" s="1"/>
  <c r="I335" i="10688"/>
  <c r="I503" i="10688" s="1"/>
  <c r="I671" i="10688" s="1"/>
  <c r="I839" i="10688" s="1"/>
  <c r="I1007" i="10688" s="1"/>
  <c r="I1175" i="10688" s="1"/>
  <c r="I1343" i="10688" s="1"/>
  <c r="I1511" i="10688" s="1"/>
  <c r="I1679" i="10688" s="1"/>
  <c r="I1847" i="10688" s="1"/>
  <c r="I2015" i="10688" s="1"/>
  <c r="I334" i="10688"/>
  <c r="I502" i="10688" s="1"/>
  <c r="I670" i="10688" s="1"/>
  <c r="I838" i="10688" s="1"/>
  <c r="I1006" i="10688" s="1"/>
  <c r="I1174" i="10688" s="1"/>
  <c r="I1342" i="10688" s="1"/>
  <c r="I1510" i="10688" s="1"/>
  <c r="I1678" i="10688" s="1"/>
  <c r="I1846" i="10688" s="1"/>
  <c r="I2014" i="10688" s="1"/>
  <c r="I333" i="10688"/>
  <c r="I501" i="10688" s="1"/>
  <c r="I669" i="10688" s="1"/>
  <c r="I837" i="10688" s="1"/>
  <c r="I1005" i="10688" s="1"/>
  <c r="I1173" i="10688" s="1"/>
  <c r="I1341" i="10688" s="1"/>
  <c r="I1509" i="10688" s="1"/>
  <c r="I1677" i="10688" s="1"/>
  <c r="I1845" i="10688" s="1"/>
  <c r="I2013" i="10688" s="1"/>
  <c r="I332" i="10688"/>
  <c r="I500" i="10688" s="1"/>
  <c r="I668" i="10688" s="1"/>
  <c r="I836" i="10688" s="1"/>
  <c r="I1004" i="10688" s="1"/>
  <c r="I1172" i="10688" s="1"/>
  <c r="I1340" i="10688" s="1"/>
  <c r="I1508" i="10688" s="1"/>
  <c r="I1676" i="10688" s="1"/>
  <c r="I1844" i="10688" s="1"/>
  <c r="I2012" i="10688" s="1"/>
  <c r="I331" i="10688"/>
  <c r="I499" i="10688" s="1"/>
  <c r="I667" i="10688" s="1"/>
  <c r="I835" i="10688" s="1"/>
  <c r="I1003" i="10688" s="1"/>
  <c r="I1171" i="10688" s="1"/>
  <c r="I1339" i="10688" s="1"/>
  <c r="I1507" i="10688" s="1"/>
  <c r="I1675" i="10688" s="1"/>
  <c r="I1843" i="10688" s="1"/>
  <c r="I2011" i="10688" s="1"/>
  <c r="I330" i="10688"/>
  <c r="I498" i="10688" s="1"/>
  <c r="I666" i="10688" s="1"/>
  <c r="I834" i="10688" s="1"/>
  <c r="I1002" i="10688" s="1"/>
  <c r="I1170" i="10688" s="1"/>
  <c r="I1338" i="10688" s="1"/>
  <c r="I1506" i="10688" s="1"/>
  <c r="I1674" i="10688" s="1"/>
  <c r="I1842" i="10688" s="1"/>
  <c r="I2010" i="10688" s="1"/>
  <c r="I329" i="10688"/>
  <c r="I497" i="10688" s="1"/>
  <c r="I665" i="10688" s="1"/>
  <c r="I833" i="10688" s="1"/>
  <c r="I1001" i="10688" s="1"/>
  <c r="I1169" i="10688" s="1"/>
  <c r="I1337" i="10688" s="1"/>
  <c r="I1505" i="10688" s="1"/>
  <c r="I1673" i="10688" s="1"/>
  <c r="I1841" i="10688" s="1"/>
  <c r="I2009" i="10688" s="1"/>
  <c r="I328" i="10688"/>
  <c r="I496" i="10688" s="1"/>
  <c r="I664" i="10688" s="1"/>
  <c r="I832" i="10688" s="1"/>
  <c r="I1000" i="10688" s="1"/>
  <c r="I1168" i="10688" s="1"/>
  <c r="I1336" i="10688" s="1"/>
  <c r="I1504" i="10688" s="1"/>
  <c r="I1672" i="10688" s="1"/>
  <c r="I1840" i="10688" s="1"/>
  <c r="I2008" i="10688" s="1"/>
  <c r="I327" i="10688"/>
  <c r="I326" i="10688"/>
  <c r="I494" i="10688" s="1"/>
  <c r="I662" i="10688" s="1"/>
  <c r="I830" i="10688" s="1"/>
  <c r="I998" i="10688" s="1"/>
  <c r="I1166" i="10688" s="1"/>
  <c r="I1334" i="10688" s="1"/>
  <c r="I1502" i="10688" s="1"/>
  <c r="I1670" i="10688" s="1"/>
  <c r="I1838" i="10688" s="1"/>
  <c r="I2006" i="10688" s="1"/>
  <c r="I325" i="10688"/>
  <c r="I324" i="10688"/>
  <c r="I492" i="10688" s="1"/>
  <c r="I660" i="10688" s="1"/>
  <c r="I828" i="10688" s="1"/>
  <c r="I996" i="10688" s="1"/>
  <c r="I1164" i="10688" s="1"/>
  <c r="I1332" i="10688" s="1"/>
  <c r="I1500" i="10688" s="1"/>
  <c r="I1668" i="10688" s="1"/>
  <c r="I1836" i="10688" s="1"/>
  <c r="I2004" i="10688" s="1"/>
  <c r="I323" i="10688"/>
  <c r="I491" i="10688" s="1"/>
  <c r="I659" i="10688" s="1"/>
  <c r="I827" i="10688" s="1"/>
  <c r="I995" i="10688" s="1"/>
  <c r="I1163" i="10688" s="1"/>
  <c r="I1331" i="10688" s="1"/>
  <c r="I1499" i="10688" s="1"/>
  <c r="I1667" i="10688" s="1"/>
  <c r="I1835" i="10688" s="1"/>
  <c r="I2003" i="10688" s="1"/>
  <c r="I322" i="10688"/>
  <c r="I490" i="10688" s="1"/>
  <c r="I658" i="10688" s="1"/>
  <c r="I826" i="10688" s="1"/>
  <c r="I994" i="10688" s="1"/>
  <c r="I1162" i="10688" s="1"/>
  <c r="I1330" i="10688" s="1"/>
  <c r="I1498" i="10688" s="1"/>
  <c r="I1666" i="10688" s="1"/>
  <c r="I1834" i="10688" s="1"/>
  <c r="I2002" i="10688" s="1"/>
  <c r="I321" i="10688"/>
  <c r="I489" i="10688" s="1"/>
  <c r="I657" i="10688" s="1"/>
  <c r="I825" i="10688" s="1"/>
  <c r="I993" i="10688" s="1"/>
  <c r="I1161" i="10688" s="1"/>
  <c r="I1329" i="10688" s="1"/>
  <c r="I1497" i="10688" s="1"/>
  <c r="I1665" i="10688" s="1"/>
  <c r="I1833" i="10688" s="1"/>
  <c r="I2001" i="10688" s="1"/>
  <c r="I320" i="10688"/>
  <c r="I488" i="10688" s="1"/>
  <c r="I656" i="10688" s="1"/>
  <c r="I824" i="10688" s="1"/>
  <c r="I992" i="10688" s="1"/>
  <c r="I1160" i="10688" s="1"/>
  <c r="I1328" i="10688" s="1"/>
  <c r="I1496" i="10688" s="1"/>
  <c r="I1664" i="10688" s="1"/>
  <c r="I1832" i="10688" s="1"/>
  <c r="I2000" i="10688" s="1"/>
  <c r="I319" i="10688"/>
  <c r="I487" i="10688" s="1"/>
  <c r="I655" i="10688" s="1"/>
  <c r="I823" i="10688" s="1"/>
  <c r="I991" i="10688" s="1"/>
  <c r="I1159" i="10688" s="1"/>
  <c r="I1327" i="10688" s="1"/>
  <c r="I1495" i="10688" s="1"/>
  <c r="I1663" i="10688" s="1"/>
  <c r="I1831" i="10688" s="1"/>
  <c r="I1999" i="10688" s="1"/>
  <c r="I318" i="10688"/>
  <c r="I486" i="10688" s="1"/>
  <c r="I654" i="10688" s="1"/>
  <c r="I822" i="10688" s="1"/>
  <c r="I990" i="10688" s="1"/>
  <c r="I1158" i="10688" s="1"/>
  <c r="I1326" i="10688" s="1"/>
  <c r="I1494" i="10688" s="1"/>
  <c r="I1662" i="10688" s="1"/>
  <c r="I1830" i="10688" s="1"/>
  <c r="I1998" i="10688" s="1"/>
  <c r="I317" i="10688"/>
  <c r="I485" i="10688" s="1"/>
  <c r="I653" i="10688" s="1"/>
  <c r="I821" i="10688" s="1"/>
  <c r="I989" i="10688" s="1"/>
  <c r="I1157" i="10688" s="1"/>
  <c r="I1325" i="10688" s="1"/>
  <c r="I1493" i="10688" s="1"/>
  <c r="I1661" i="10688" s="1"/>
  <c r="I1829" i="10688" s="1"/>
  <c r="I1997" i="10688" s="1"/>
  <c r="I316" i="10688"/>
  <c r="I484" i="10688" s="1"/>
  <c r="I652" i="10688" s="1"/>
  <c r="I820" i="10688" s="1"/>
  <c r="I988" i="10688" s="1"/>
  <c r="I1156" i="10688" s="1"/>
  <c r="I1324" i="10688" s="1"/>
  <c r="I1492" i="10688" s="1"/>
  <c r="I1660" i="10688" s="1"/>
  <c r="I1828" i="10688" s="1"/>
  <c r="I1996" i="10688" s="1"/>
  <c r="I315" i="10688"/>
  <c r="I483" i="10688" s="1"/>
  <c r="I651" i="10688" s="1"/>
  <c r="I819" i="10688" s="1"/>
  <c r="I987" i="10688" s="1"/>
  <c r="I1155" i="10688" s="1"/>
  <c r="I1323" i="10688" s="1"/>
  <c r="I1491" i="10688" s="1"/>
  <c r="I1659" i="10688" s="1"/>
  <c r="I1827" i="10688" s="1"/>
  <c r="I1995" i="10688" s="1"/>
  <c r="I314" i="10688"/>
  <c r="I482" i="10688" s="1"/>
  <c r="I650" i="10688" s="1"/>
  <c r="I818" i="10688" s="1"/>
  <c r="I986" i="10688" s="1"/>
  <c r="I1154" i="10688" s="1"/>
  <c r="I1322" i="10688" s="1"/>
  <c r="I1490" i="10688" s="1"/>
  <c r="I1658" i="10688" s="1"/>
  <c r="I1826" i="10688" s="1"/>
  <c r="I1994" i="10688" s="1"/>
  <c r="I313" i="10688"/>
  <c r="I481" i="10688" s="1"/>
  <c r="I649" i="10688" s="1"/>
  <c r="I817" i="10688" s="1"/>
  <c r="I985" i="10688" s="1"/>
  <c r="I1153" i="10688" s="1"/>
  <c r="I1321" i="10688" s="1"/>
  <c r="I1489" i="10688" s="1"/>
  <c r="I1657" i="10688" s="1"/>
  <c r="I1825" i="10688" s="1"/>
  <c r="I1993" i="10688" s="1"/>
  <c r="I312" i="10688"/>
  <c r="I480" i="10688" s="1"/>
  <c r="I648" i="10688" s="1"/>
  <c r="I816" i="10688" s="1"/>
  <c r="I984" i="10688" s="1"/>
  <c r="I1152" i="10688" s="1"/>
  <c r="I1320" i="10688" s="1"/>
  <c r="I1488" i="10688" s="1"/>
  <c r="I1656" i="10688" s="1"/>
  <c r="I1824" i="10688" s="1"/>
  <c r="I1992" i="10688" s="1"/>
  <c r="I311" i="10688"/>
  <c r="I479" i="10688" s="1"/>
  <c r="I647" i="10688" s="1"/>
  <c r="I815" i="10688" s="1"/>
  <c r="I983" i="10688" s="1"/>
  <c r="I1151" i="10688" s="1"/>
  <c r="I1319" i="10688" s="1"/>
  <c r="I1487" i="10688" s="1"/>
  <c r="I1655" i="10688" s="1"/>
  <c r="I1823" i="10688" s="1"/>
  <c r="I1991" i="10688" s="1"/>
  <c r="I310" i="10688"/>
  <c r="I478" i="10688" s="1"/>
  <c r="I646" i="10688" s="1"/>
  <c r="I814" i="10688" s="1"/>
  <c r="I982" i="10688" s="1"/>
  <c r="I1150" i="10688" s="1"/>
  <c r="I1318" i="10688" s="1"/>
  <c r="I1486" i="10688" s="1"/>
  <c r="I1654" i="10688" s="1"/>
  <c r="I1822" i="10688" s="1"/>
  <c r="I1990" i="10688" s="1"/>
  <c r="I309" i="10688"/>
  <c r="I308" i="10688"/>
  <c r="I476" i="10688" s="1"/>
  <c r="I644" i="10688" s="1"/>
  <c r="I812" i="10688" s="1"/>
  <c r="I980" i="10688" s="1"/>
  <c r="I1148" i="10688" s="1"/>
  <c r="I1316" i="10688" s="1"/>
  <c r="I1484" i="10688" s="1"/>
  <c r="I1652" i="10688" s="1"/>
  <c r="I1820" i="10688" s="1"/>
  <c r="I1988" i="10688" s="1"/>
  <c r="I307" i="10688"/>
  <c r="I475" i="10688" s="1"/>
  <c r="I643" i="10688" s="1"/>
  <c r="I811" i="10688" s="1"/>
  <c r="I979" i="10688" s="1"/>
  <c r="I1147" i="10688" s="1"/>
  <c r="I1315" i="10688" s="1"/>
  <c r="I1483" i="10688" s="1"/>
  <c r="I1651" i="10688" s="1"/>
  <c r="I1819" i="10688" s="1"/>
  <c r="I1987" i="10688" s="1"/>
  <c r="I306" i="10688"/>
  <c r="I474" i="10688" s="1"/>
  <c r="I642" i="10688" s="1"/>
  <c r="I810" i="10688" s="1"/>
  <c r="I978" i="10688" s="1"/>
  <c r="I1146" i="10688" s="1"/>
  <c r="I1314" i="10688" s="1"/>
  <c r="I1482" i="10688" s="1"/>
  <c r="I1650" i="10688" s="1"/>
  <c r="I1818" i="10688" s="1"/>
  <c r="I1986" i="10688" s="1"/>
  <c r="I305" i="10688"/>
  <c r="I473" i="10688" s="1"/>
  <c r="I641" i="10688" s="1"/>
  <c r="I809" i="10688" s="1"/>
  <c r="I977" i="10688" s="1"/>
  <c r="I1145" i="10688" s="1"/>
  <c r="I1313" i="10688" s="1"/>
  <c r="I1481" i="10688" s="1"/>
  <c r="I1649" i="10688" s="1"/>
  <c r="I1817" i="10688" s="1"/>
  <c r="I1985" i="10688" s="1"/>
  <c r="I304" i="10688"/>
  <c r="I472" i="10688" s="1"/>
  <c r="I640" i="10688" s="1"/>
  <c r="I808" i="10688" s="1"/>
  <c r="I976" i="10688" s="1"/>
  <c r="I1144" i="10688" s="1"/>
  <c r="I1312" i="10688" s="1"/>
  <c r="I1480" i="10688" s="1"/>
  <c r="I1648" i="10688" s="1"/>
  <c r="I1816" i="10688" s="1"/>
  <c r="I1984" i="10688" s="1"/>
  <c r="I303" i="10688"/>
  <c r="I302" i="10688"/>
  <c r="I470" i="10688" s="1"/>
  <c r="I638" i="10688" s="1"/>
  <c r="I806" i="10688" s="1"/>
  <c r="I974" i="10688" s="1"/>
  <c r="I1142" i="10688" s="1"/>
  <c r="I1310" i="10688" s="1"/>
  <c r="I1478" i="10688" s="1"/>
  <c r="I1646" i="10688" s="1"/>
  <c r="I1814" i="10688" s="1"/>
  <c r="I1982" i="10688" s="1"/>
  <c r="I301" i="10688"/>
  <c r="I469" i="10688" s="1"/>
  <c r="I637" i="10688" s="1"/>
  <c r="I805" i="10688" s="1"/>
  <c r="I973" i="10688" s="1"/>
  <c r="I1141" i="10688" s="1"/>
  <c r="I1309" i="10688" s="1"/>
  <c r="I1477" i="10688" s="1"/>
  <c r="I1645" i="10688" s="1"/>
  <c r="I1813" i="10688" s="1"/>
  <c r="I1981" i="10688" s="1"/>
  <c r="I300" i="10688"/>
  <c r="I468" i="10688" s="1"/>
  <c r="I636" i="10688" s="1"/>
  <c r="I804" i="10688" s="1"/>
  <c r="I972" i="10688" s="1"/>
  <c r="I1140" i="10688" s="1"/>
  <c r="I1308" i="10688" s="1"/>
  <c r="I1476" i="10688" s="1"/>
  <c r="I1644" i="10688" s="1"/>
  <c r="I1812" i="10688" s="1"/>
  <c r="I1980" i="10688" s="1"/>
  <c r="I299" i="10688"/>
  <c r="I467" i="10688" s="1"/>
  <c r="I635" i="10688" s="1"/>
  <c r="I803" i="10688" s="1"/>
  <c r="I298" i="10688"/>
  <c r="I466" i="10688" s="1"/>
  <c r="I634" i="10688" s="1"/>
  <c r="I802" i="10688" s="1"/>
  <c r="I970" i="10688" s="1"/>
  <c r="I1138" i="10688" s="1"/>
  <c r="I1306" i="10688" s="1"/>
  <c r="I1474" i="10688" s="1"/>
  <c r="I1642" i="10688" s="1"/>
  <c r="I1810" i="10688" s="1"/>
  <c r="I1978" i="10688" s="1"/>
  <c r="I297" i="10688"/>
  <c r="I465" i="10688" s="1"/>
  <c r="I633" i="10688" s="1"/>
  <c r="I801" i="10688" s="1"/>
  <c r="I969" i="10688" s="1"/>
  <c r="I1137" i="10688" s="1"/>
  <c r="I1305" i="10688" s="1"/>
  <c r="I1473" i="10688" s="1"/>
  <c r="I1641" i="10688" s="1"/>
  <c r="I1809" i="10688" s="1"/>
  <c r="I1977" i="10688" s="1"/>
  <c r="I296" i="10688"/>
  <c r="I464" i="10688" s="1"/>
  <c r="I632" i="10688" s="1"/>
  <c r="I800" i="10688" s="1"/>
  <c r="I968" i="10688" s="1"/>
  <c r="I1136" i="10688" s="1"/>
  <c r="I1304" i="10688" s="1"/>
  <c r="I1472" i="10688" s="1"/>
  <c r="I1640" i="10688" s="1"/>
  <c r="I1808" i="10688" s="1"/>
  <c r="I1976" i="10688" s="1"/>
  <c r="I295" i="10688"/>
  <c r="I463" i="10688" s="1"/>
  <c r="I631" i="10688" s="1"/>
  <c r="I799" i="10688" s="1"/>
  <c r="I967" i="10688" s="1"/>
  <c r="I1135" i="10688" s="1"/>
  <c r="I1303" i="10688" s="1"/>
  <c r="I1471" i="10688" s="1"/>
  <c r="I1639" i="10688" s="1"/>
  <c r="I1807" i="10688" s="1"/>
  <c r="I1975" i="10688" s="1"/>
  <c r="I294" i="10688"/>
  <c r="I462" i="10688" s="1"/>
  <c r="I630" i="10688" s="1"/>
  <c r="I293" i="10688"/>
  <c r="I461" i="10688" s="1"/>
  <c r="I629" i="10688" s="1"/>
  <c r="I797" i="10688" s="1"/>
  <c r="I965" i="10688" s="1"/>
  <c r="I1133" i="10688" s="1"/>
  <c r="I1301" i="10688" s="1"/>
  <c r="I1469" i="10688" s="1"/>
  <c r="I1637" i="10688" s="1"/>
  <c r="I1805" i="10688" s="1"/>
  <c r="I1973" i="10688" s="1"/>
  <c r="I292" i="10688"/>
  <c r="I460" i="10688" s="1"/>
  <c r="I628" i="10688" s="1"/>
  <c r="I796" i="10688" s="1"/>
  <c r="I964" i="10688" s="1"/>
  <c r="I1132" i="10688" s="1"/>
  <c r="I1300" i="10688" s="1"/>
  <c r="I1468" i="10688" s="1"/>
  <c r="I1636" i="10688" s="1"/>
  <c r="I1804" i="10688" s="1"/>
  <c r="I1972" i="10688" s="1"/>
  <c r="I291" i="10688"/>
  <c r="I459" i="10688" s="1"/>
  <c r="I627" i="10688" s="1"/>
  <c r="I795" i="10688" s="1"/>
  <c r="I963" i="10688" s="1"/>
  <c r="I1131" i="10688" s="1"/>
  <c r="I1299" i="10688" s="1"/>
  <c r="I1467" i="10688" s="1"/>
  <c r="I1635" i="10688" s="1"/>
  <c r="I1803" i="10688" s="1"/>
  <c r="I1971" i="10688" s="1"/>
  <c r="I290" i="10688"/>
  <c r="I458" i="10688" s="1"/>
  <c r="I626" i="10688" s="1"/>
  <c r="I794" i="10688" s="1"/>
  <c r="I962" i="10688" s="1"/>
  <c r="I1130" i="10688" s="1"/>
  <c r="I1298" i="10688" s="1"/>
  <c r="I1466" i="10688" s="1"/>
  <c r="I1634" i="10688" s="1"/>
  <c r="I1802" i="10688" s="1"/>
  <c r="I1970" i="10688" s="1"/>
  <c r="I289" i="10688"/>
  <c r="I457" i="10688" s="1"/>
  <c r="I625" i="10688" s="1"/>
  <c r="I793" i="10688" s="1"/>
  <c r="I961" i="10688" s="1"/>
  <c r="I1129" i="10688" s="1"/>
  <c r="I1297" i="10688" s="1"/>
  <c r="I1465" i="10688" s="1"/>
  <c r="I1633" i="10688" s="1"/>
  <c r="I1801" i="10688" s="1"/>
  <c r="I1969" i="10688" s="1"/>
  <c r="I288" i="10688"/>
  <c r="I456" i="10688" s="1"/>
  <c r="I624" i="10688" s="1"/>
  <c r="I792" i="10688" s="1"/>
  <c r="I960" i="10688" s="1"/>
  <c r="I1128" i="10688" s="1"/>
  <c r="I1296" i="10688" s="1"/>
  <c r="I1464" i="10688" s="1"/>
  <c r="I1632" i="10688" s="1"/>
  <c r="I1800" i="10688" s="1"/>
  <c r="I1968" i="10688" s="1"/>
  <c r="I287" i="10688"/>
  <c r="I286" i="10688"/>
  <c r="I454" i="10688" s="1"/>
  <c r="I622" i="10688" s="1"/>
  <c r="I790" i="10688" s="1"/>
  <c r="I958" i="10688" s="1"/>
  <c r="I1126" i="10688" s="1"/>
  <c r="I1294" i="10688" s="1"/>
  <c r="I1462" i="10688" s="1"/>
  <c r="I1630" i="10688" s="1"/>
  <c r="I1798" i="10688" s="1"/>
  <c r="I1966" i="10688" s="1"/>
  <c r="I285" i="10688"/>
  <c r="I284" i="10688"/>
  <c r="I283" i="10688"/>
  <c r="I451" i="10688" s="1"/>
  <c r="I619" i="10688" s="1"/>
  <c r="I787" i="10688" s="1"/>
  <c r="I955" i="10688" s="1"/>
  <c r="I1123" i="10688" s="1"/>
  <c r="I1291" i="10688" s="1"/>
  <c r="I1459" i="10688" s="1"/>
  <c r="I1627" i="10688" s="1"/>
  <c r="I1795" i="10688" s="1"/>
  <c r="I1963" i="10688" s="1"/>
  <c r="I282" i="10688"/>
  <c r="I450" i="10688" s="1"/>
  <c r="I618" i="10688" s="1"/>
  <c r="I786" i="10688" s="1"/>
  <c r="I954" i="10688" s="1"/>
  <c r="I1122" i="10688" s="1"/>
  <c r="I1290" i="10688" s="1"/>
  <c r="I1458" i="10688" s="1"/>
  <c r="I1626" i="10688" s="1"/>
  <c r="I1794" i="10688" s="1"/>
  <c r="I1962" i="10688" s="1"/>
  <c r="I281" i="10688"/>
  <c r="I449" i="10688" s="1"/>
  <c r="I617" i="10688" s="1"/>
  <c r="I785" i="10688" s="1"/>
  <c r="I953" i="10688" s="1"/>
  <c r="I1121" i="10688" s="1"/>
  <c r="I1289" i="10688" s="1"/>
  <c r="I1457" i="10688" s="1"/>
  <c r="I1625" i="10688" s="1"/>
  <c r="I1793" i="10688" s="1"/>
  <c r="I1961" i="10688" s="1"/>
  <c r="I280" i="10688"/>
  <c r="I448" i="10688" s="1"/>
  <c r="I616" i="10688" s="1"/>
  <c r="I784" i="10688" s="1"/>
  <c r="I952" i="10688" s="1"/>
  <c r="I1120" i="10688" s="1"/>
  <c r="I1288" i="10688" s="1"/>
  <c r="I1456" i="10688" s="1"/>
  <c r="I1624" i="10688" s="1"/>
  <c r="I1792" i="10688" s="1"/>
  <c r="I1960" i="10688" s="1"/>
  <c r="I279" i="10688"/>
  <c r="I447" i="10688" s="1"/>
  <c r="I615" i="10688" s="1"/>
  <c r="I783" i="10688" s="1"/>
  <c r="I951" i="10688" s="1"/>
  <c r="I1119" i="10688" s="1"/>
  <c r="I1287" i="10688" s="1"/>
  <c r="I1455" i="10688" s="1"/>
  <c r="I1623" i="10688" s="1"/>
  <c r="I1791" i="10688" s="1"/>
  <c r="I1959" i="10688" s="1"/>
  <c r="I278" i="10688"/>
  <c r="I446" i="10688" s="1"/>
  <c r="I614" i="10688" s="1"/>
  <c r="I782" i="10688" s="1"/>
  <c r="I950" i="10688" s="1"/>
  <c r="I1118" i="10688" s="1"/>
  <c r="I1286" i="10688" s="1"/>
  <c r="I1454" i="10688" s="1"/>
  <c r="I1622" i="10688" s="1"/>
  <c r="I1790" i="10688" s="1"/>
  <c r="I1958" i="10688" s="1"/>
  <c r="I277" i="10688"/>
  <c r="I445" i="10688" s="1"/>
  <c r="I613" i="10688" s="1"/>
  <c r="I781" i="10688" s="1"/>
  <c r="I949" i="10688" s="1"/>
  <c r="I1117" i="10688" s="1"/>
  <c r="I1285" i="10688" s="1"/>
  <c r="I1453" i="10688" s="1"/>
  <c r="I1621" i="10688" s="1"/>
  <c r="I1789" i="10688" s="1"/>
  <c r="I1957" i="10688" s="1"/>
  <c r="I276" i="10688"/>
  <c r="I444" i="10688" s="1"/>
  <c r="I612" i="10688" s="1"/>
  <c r="I780" i="10688" s="1"/>
  <c r="I948" i="10688" s="1"/>
  <c r="I1116" i="10688" s="1"/>
  <c r="I1284" i="10688" s="1"/>
  <c r="I1452" i="10688" s="1"/>
  <c r="I1620" i="10688" s="1"/>
  <c r="I1788" i="10688" s="1"/>
  <c r="I1956" i="10688" s="1"/>
  <c r="I275" i="10688"/>
  <c r="I274" i="10688"/>
  <c r="I273" i="10688"/>
  <c r="I441" i="10688" s="1"/>
  <c r="I609" i="10688" s="1"/>
  <c r="I777" i="10688" s="1"/>
  <c r="I945" i="10688" s="1"/>
  <c r="I1113" i="10688" s="1"/>
  <c r="I1281" i="10688" s="1"/>
  <c r="I1449" i="10688" s="1"/>
  <c r="I1617" i="10688" s="1"/>
  <c r="I1785" i="10688" s="1"/>
  <c r="I1953" i="10688" s="1"/>
  <c r="I272" i="10688"/>
  <c r="I440" i="10688" s="1"/>
  <c r="I608" i="10688" s="1"/>
  <c r="I776" i="10688" s="1"/>
  <c r="I944" i="10688" s="1"/>
  <c r="I1112" i="10688" s="1"/>
  <c r="I1280" i="10688" s="1"/>
  <c r="I1448" i="10688" s="1"/>
  <c r="I1616" i="10688" s="1"/>
  <c r="I1784" i="10688" s="1"/>
  <c r="I1952" i="10688" s="1"/>
  <c r="I271" i="10688"/>
  <c r="I439" i="10688" s="1"/>
  <c r="I607" i="10688" s="1"/>
  <c r="I775" i="10688" s="1"/>
  <c r="I943" i="10688" s="1"/>
  <c r="I1111" i="10688" s="1"/>
  <c r="I1279" i="10688" s="1"/>
  <c r="I1447" i="10688" s="1"/>
  <c r="I1615" i="10688" s="1"/>
  <c r="I1783" i="10688" s="1"/>
  <c r="I1951" i="10688" s="1"/>
  <c r="I270" i="10688"/>
  <c r="I438" i="10688" s="1"/>
  <c r="I606" i="10688" s="1"/>
  <c r="I774" i="10688" s="1"/>
  <c r="I942" i="10688" s="1"/>
  <c r="I1110" i="10688" s="1"/>
  <c r="I1278" i="10688" s="1"/>
  <c r="I1446" i="10688" s="1"/>
  <c r="I1614" i="10688" s="1"/>
  <c r="I1782" i="10688" s="1"/>
  <c r="I1950" i="10688" s="1"/>
  <c r="I269" i="10688"/>
  <c r="I437" i="10688" s="1"/>
  <c r="I605" i="10688" s="1"/>
  <c r="I773" i="10688" s="1"/>
  <c r="I941" i="10688" s="1"/>
  <c r="I1109" i="10688" s="1"/>
  <c r="I1277" i="10688" s="1"/>
  <c r="I1445" i="10688" s="1"/>
  <c r="I1613" i="10688" s="1"/>
  <c r="I1781" i="10688" s="1"/>
  <c r="I1949" i="10688" s="1"/>
  <c r="I268" i="10688"/>
  <c r="I436" i="10688" s="1"/>
  <c r="I604" i="10688" s="1"/>
  <c r="I772" i="10688" s="1"/>
  <c r="I940" i="10688" s="1"/>
  <c r="I1108" i="10688" s="1"/>
  <c r="I1276" i="10688" s="1"/>
  <c r="I1444" i="10688" s="1"/>
  <c r="I1612" i="10688" s="1"/>
  <c r="I1780" i="10688" s="1"/>
  <c r="I1948" i="10688" s="1"/>
  <c r="I267" i="10688"/>
  <c r="I435" i="10688" s="1"/>
  <c r="I603" i="10688" s="1"/>
  <c r="I771" i="10688" s="1"/>
  <c r="I939" i="10688" s="1"/>
  <c r="I1107" i="10688" s="1"/>
  <c r="I1275" i="10688" s="1"/>
  <c r="I1443" i="10688" s="1"/>
  <c r="I1611" i="10688" s="1"/>
  <c r="I1779" i="10688" s="1"/>
  <c r="I1947" i="10688" s="1"/>
  <c r="I266" i="10688"/>
  <c r="I434" i="10688" s="1"/>
  <c r="I602" i="10688" s="1"/>
  <c r="I770" i="10688" s="1"/>
  <c r="I938" i="10688" s="1"/>
  <c r="I1106" i="10688" s="1"/>
  <c r="I1274" i="10688" s="1"/>
  <c r="I1442" i="10688" s="1"/>
  <c r="I1610" i="10688" s="1"/>
  <c r="I1778" i="10688" s="1"/>
  <c r="I1946" i="10688" s="1"/>
  <c r="I265" i="10688"/>
  <c r="I433" i="10688" s="1"/>
  <c r="I601" i="10688" s="1"/>
  <c r="I769" i="10688" s="1"/>
  <c r="I937" i="10688" s="1"/>
  <c r="I1105" i="10688" s="1"/>
  <c r="I1273" i="10688" s="1"/>
  <c r="I1441" i="10688" s="1"/>
  <c r="I1609" i="10688" s="1"/>
  <c r="I1777" i="10688" s="1"/>
  <c r="I1945" i="10688" s="1"/>
  <c r="I264" i="10688"/>
  <c r="I432" i="10688" s="1"/>
  <c r="I600" i="10688" s="1"/>
  <c r="I768" i="10688" s="1"/>
  <c r="I936" i="10688" s="1"/>
  <c r="I1104" i="10688" s="1"/>
  <c r="I1272" i="10688" s="1"/>
  <c r="I1440" i="10688" s="1"/>
  <c r="I1608" i="10688" s="1"/>
  <c r="I1776" i="10688" s="1"/>
  <c r="I1944" i="10688" s="1"/>
  <c r="I263" i="10688"/>
  <c r="I262" i="10688"/>
  <c r="I261" i="10688"/>
  <c r="I429" i="10688" s="1"/>
  <c r="I597" i="10688" s="1"/>
  <c r="I765" i="10688" s="1"/>
  <c r="I933" i="10688" s="1"/>
  <c r="I1101" i="10688" s="1"/>
  <c r="I1269" i="10688" s="1"/>
  <c r="I1437" i="10688" s="1"/>
  <c r="I1605" i="10688" s="1"/>
  <c r="I1773" i="10688" s="1"/>
  <c r="I1941" i="10688" s="1"/>
  <c r="I260" i="10688"/>
  <c r="I428" i="10688" s="1"/>
  <c r="I596" i="10688" s="1"/>
  <c r="I764" i="10688" s="1"/>
  <c r="I932" i="10688" s="1"/>
  <c r="I1100" i="10688" s="1"/>
  <c r="I1268" i="10688" s="1"/>
  <c r="I1436" i="10688" s="1"/>
  <c r="I1604" i="10688" s="1"/>
  <c r="I1772" i="10688" s="1"/>
  <c r="I1940" i="10688" s="1"/>
  <c r="I259" i="10688"/>
  <c r="I427" i="10688" s="1"/>
  <c r="I595" i="10688" s="1"/>
  <c r="I763" i="10688" s="1"/>
  <c r="I931" i="10688" s="1"/>
  <c r="I1099" i="10688" s="1"/>
  <c r="I1267" i="10688" s="1"/>
  <c r="I1435" i="10688" s="1"/>
  <c r="I1603" i="10688" s="1"/>
  <c r="I1771" i="10688" s="1"/>
  <c r="I1939" i="10688" s="1"/>
  <c r="I258" i="10688"/>
  <c r="I426" i="10688" s="1"/>
  <c r="I594" i="10688" s="1"/>
  <c r="I762" i="10688" s="1"/>
  <c r="I930" i="10688" s="1"/>
  <c r="I1098" i="10688" s="1"/>
  <c r="I1266" i="10688" s="1"/>
  <c r="I1434" i="10688" s="1"/>
  <c r="I1602" i="10688" s="1"/>
  <c r="I1770" i="10688" s="1"/>
  <c r="I1938" i="10688" s="1"/>
  <c r="I257" i="10688"/>
  <c r="I425" i="10688" s="1"/>
  <c r="I593" i="10688" s="1"/>
  <c r="I761" i="10688" s="1"/>
  <c r="I929" i="10688" s="1"/>
  <c r="I1097" i="10688" s="1"/>
  <c r="I1265" i="10688" s="1"/>
  <c r="I1433" i="10688" s="1"/>
  <c r="I1601" i="10688" s="1"/>
  <c r="I1769" i="10688" s="1"/>
  <c r="I1937" i="10688" s="1"/>
  <c r="I256" i="10688"/>
  <c r="I424" i="10688" s="1"/>
  <c r="I592" i="10688" s="1"/>
  <c r="I760" i="10688" s="1"/>
  <c r="I928" i="10688" s="1"/>
  <c r="I1096" i="10688" s="1"/>
  <c r="I1264" i="10688" s="1"/>
  <c r="I1432" i="10688" s="1"/>
  <c r="I1600" i="10688" s="1"/>
  <c r="I1768" i="10688" s="1"/>
  <c r="I1936" i="10688" s="1"/>
  <c r="I255" i="10688"/>
  <c r="I254" i="10688"/>
  <c r="I253" i="10688"/>
  <c r="I252" i="10688"/>
  <c r="I420" i="10688" s="1"/>
  <c r="I588" i="10688" s="1"/>
  <c r="I756" i="10688" s="1"/>
  <c r="I924" i="10688" s="1"/>
  <c r="I1092" i="10688" s="1"/>
  <c r="I1260" i="10688" s="1"/>
  <c r="I1428" i="10688" s="1"/>
  <c r="I1596" i="10688" s="1"/>
  <c r="I1764" i="10688" s="1"/>
  <c r="I1932" i="10688" s="1"/>
  <c r="I251" i="10688"/>
  <c r="I419" i="10688" s="1"/>
  <c r="I587" i="10688" s="1"/>
  <c r="I755" i="10688" s="1"/>
  <c r="I923" i="10688" s="1"/>
  <c r="I1091" i="10688" s="1"/>
  <c r="I1259" i="10688" s="1"/>
  <c r="I1427" i="10688" s="1"/>
  <c r="I1595" i="10688" s="1"/>
  <c r="I1763" i="10688" s="1"/>
  <c r="I1931" i="10688" s="1"/>
  <c r="I250" i="10688"/>
  <c r="I418" i="10688" s="1"/>
  <c r="I586" i="10688" s="1"/>
  <c r="I754" i="10688" s="1"/>
  <c r="I922" i="10688" s="1"/>
  <c r="I1090" i="10688" s="1"/>
  <c r="I1258" i="10688" s="1"/>
  <c r="I1426" i="10688" s="1"/>
  <c r="I1594" i="10688" s="1"/>
  <c r="I1762" i="10688" s="1"/>
  <c r="I1930" i="10688" s="1"/>
  <c r="I249" i="10688"/>
  <c r="I417" i="10688" s="1"/>
  <c r="I585" i="10688" s="1"/>
  <c r="I753" i="10688" s="1"/>
  <c r="I921" i="10688" s="1"/>
  <c r="I1089" i="10688" s="1"/>
  <c r="I1257" i="10688" s="1"/>
  <c r="I1425" i="10688" s="1"/>
  <c r="I1593" i="10688" s="1"/>
  <c r="I1761" i="10688" s="1"/>
  <c r="I1929" i="10688" s="1"/>
  <c r="I248" i="10688"/>
  <c r="I416" i="10688" s="1"/>
  <c r="I584" i="10688" s="1"/>
  <c r="I752" i="10688" s="1"/>
  <c r="I920" i="10688" s="1"/>
  <c r="I1088" i="10688" s="1"/>
  <c r="I1256" i="10688" s="1"/>
  <c r="I1424" i="10688" s="1"/>
  <c r="I1592" i="10688" s="1"/>
  <c r="I1760" i="10688" s="1"/>
  <c r="I1928" i="10688" s="1"/>
  <c r="I247" i="10688"/>
  <c r="I415" i="10688" s="1"/>
  <c r="I583" i="10688" s="1"/>
  <c r="I751" i="10688" s="1"/>
  <c r="I919" i="10688" s="1"/>
  <c r="I1087" i="10688" s="1"/>
  <c r="I1255" i="10688" s="1"/>
  <c r="I1423" i="10688" s="1"/>
  <c r="I1591" i="10688" s="1"/>
  <c r="I1759" i="10688" s="1"/>
  <c r="I1927" i="10688" s="1"/>
  <c r="I246" i="10688"/>
  <c r="I245" i="10688"/>
  <c r="I244" i="10688"/>
  <c r="I243" i="10688"/>
  <c r="I411" i="10688" s="1"/>
  <c r="I579" i="10688" s="1"/>
  <c r="I747" i="10688" s="1"/>
  <c r="I915" i="10688" s="1"/>
  <c r="I1083" i="10688" s="1"/>
  <c r="I1251" i="10688" s="1"/>
  <c r="I1419" i="10688" s="1"/>
  <c r="I1587" i="10688" s="1"/>
  <c r="I1755" i="10688" s="1"/>
  <c r="I1923" i="10688" s="1"/>
  <c r="I242" i="10688"/>
  <c r="I410" i="10688" s="1"/>
  <c r="I578" i="10688" s="1"/>
  <c r="I746" i="10688" s="1"/>
  <c r="I914" i="10688" s="1"/>
  <c r="I1082" i="10688" s="1"/>
  <c r="I1250" i="10688" s="1"/>
  <c r="I1418" i="10688" s="1"/>
  <c r="I1586" i="10688" s="1"/>
  <c r="I1754" i="10688" s="1"/>
  <c r="I1922" i="10688" s="1"/>
  <c r="I241" i="10688"/>
  <c r="I409" i="10688" s="1"/>
  <c r="I577" i="10688" s="1"/>
  <c r="I745" i="10688" s="1"/>
  <c r="I913" i="10688" s="1"/>
  <c r="I1081" i="10688" s="1"/>
  <c r="I1249" i="10688" s="1"/>
  <c r="I1417" i="10688" s="1"/>
  <c r="I1585" i="10688" s="1"/>
  <c r="I1753" i="10688" s="1"/>
  <c r="I1921" i="10688" s="1"/>
  <c r="I240" i="10688"/>
  <c r="I408" i="10688" s="1"/>
  <c r="I576" i="10688" s="1"/>
  <c r="I744" i="10688" s="1"/>
  <c r="I912" i="10688" s="1"/>
  <c r="I1080" i="10688" s="1"/>
  <c r="I1248" i="10688" s="1"/>
  <c r="I1416" i="10688" s="1"/>
  <c r="I1584" i="10688" s="1"/>
  <c r="I1752" i="10688" s="1"/>
  <c r="I1920" i="10688" s="1"/>
  <c r="I239" i="10688"/>
  <c r="I407" i="10688" s="1"/>
  <c r="I575" i="10688" s="1"/>
  <c r="I743" i="10688" s="1"/>
  <c r="I911" i="10688" s="1"/>
  <c r="I1079" i="10688" s="1"/>
  <c r="I1247" i="10688" s="1"/>
  <c r="I1415" i="10688" s="1"/>
  <c r="I1583" i="10688" s="1"/>
  <c r="I1751" i="10688" s="1"/>
  <c r="I1919" i="10688" s="1"/>
  <c r="I238" i="10688"/>
  <c r="I406" i="10688" s="1"/>
  <c r="I574" i="10688" s="1"/>
  <c r="I742" i="10688" s="1"/>
  <c r="I910" i="10688" s="1"/>
  <c r="I1078" i="10688" s="1"/>
  <c r="I1246" i="10688" s="1"/>
  <c r="I1414" i="10688" s="1"/>
  <c r="I1582" i="10688" s="1"/>
  <c r="I1750" i="10688" s="1"/>
  <c r="I1918" i="10688" s="1"/>
  <c r="I237" i="10688"/>
  <c r="I236" i="10688"/>
  <c r="I235" i="10688"/>
  <c r="I234" i="10688"/>
  <c r="I402" i="10688" s="1"/>
  <c r="I570" i="10688" s="1"/>
  <c r="I738" i="10688" s="1"/>
  <c r="I906" i="10688" s="1"/>
  <c r="I1074" i="10688" s="1"/>
  <c r="I1242" i="10688" s="1"/>
  <c r="I1410" i="10688" s="1"/>
  <c r="I1578" i="10688" s="1"/>
  <c r="I1746" i="10688" s="1"/>
  <c r="I1914" i="10688" s="1"/>
  <c r="I233" i="10688"/>
  <c r="I401" i="10688" s="1"/>
  <c r="I569" i="10688" s="1"/>
  <c r="I737" i="10688" s="1"/>
  <c r="I905" i="10688" s="1"/>
  <c r="I1073" i="10688" s="1"/>
  <c r="I1241" i="10688" s="1"/>
  <c r="I1409" i="10688" s="1"/>
  <c r="I1577" i="10688" s="1"/>
  <c r="I1745" i="10688" s="1"/>
  <c r="I1913" i="10688" s="1"/>
  <c r="I232" i="10688"/>
  <c r="I400" i="10688" s="1"/>
  <c r="I568" i="10688" s="1"/>
  <c r="I736" i="10688" s="1"/>
  <c r="I904" i="10688" s="1"/>
  <c r="I1072" i="10688" s="1"/>
  <c r="I1240" i="10688" s="1"/>
  <c r="I1408" i="10688" s="1"/>
  <c r="I1576" i="10688" s="1"/>
  <c r="I1744" i="10688" s="1"/>
  <c r="I1912" i="10688" s="1"/>
  <c r="I231" i="10688"/>
  <c r="I399" i="10688" s="1"/>
  <c r="I567" i="10688" s="1"/>
  <c r="I735" i="10688" s="1"/>
  <c r="I903" i="10688" s="1"/>
  <c r="I1071" i="10688" s="1"/>
  <c r="I1239" i="10688" s="1"/>
  <c r="I1407" i="10688" s="1"/>
  <c r="I1575" i="10688" s="1"/>
  <c r="I1743" i="10688" s="1"/>
  <c r="I1911" i="10688" s="1"/>
  <c r="I230" i="10688"/>
  <c r="I398" i="10688" s="1"/>
  <c r="I566" i="10688" s="1"/>
  <c r="I734" i="10688" s="1"/>
  <c r="I902" i="10688" s="1"/>
  <c r="I1070" i="10688" s="1"/>
  <c r="I1238" i="10688" s="1"/>
  <c r="I1406" i="10688" s="1"/>
  <c r="I1574" i="10688" s="1"/>
  <c r="I1742" i="10688" s="1"/>
  <c r="I1910" i="10688" s="1"/>
  <c r="I229" i="10688"/>
  <c r="I397" i="10688" s="1"/>
  <c r="I565" i="10688" s="1"/>
  <c r="I733" i="10688" s="1"/>
  <c r="I901" i="10688" s="1"/>
  <c r="I1069" i="10688" s="1"/>
  <c r="I1237" i="10688" s="1"/>
  <c r="I1405" i="10688" s="1"/>
  <c r="I1573" i="10688" s="1"/>
  <c r="I1741" i="10688" s="1"/>
  <c r="I1909" i="10688" s="1"/>
  <c r="I228" i="10688"/>
  <c r="I227" i="10688"/>
  <c r="I226" i="10688"/>
  <c r="I225" i="10688"/>
  <c r="I393" i="10688" s="1"/>
  <c r="I561" i="10688" s="1"/>
  <c r="I729" i="10688" s="1"/>
  <c r="I897" i="10688" s="1"/>
  <c r="I1065" i="10688" s="1"/>
  <c r="I1233" i="10688" s="1"/>
  <c r="I1401" i="10688" s="1"/>
  <c r="I1569" i="10688" s="1"/>
  <c r="I1737" i="10688" s="1"/>
  <c r="I1905" i="10688" s="1"/>
  <c r="I224" i="10688"/>
  <c r="I392" i="10688" s="1"/>
  <c r="I560" i="10688" s="1"/>
  <c r="I728" i="10688" s="1"/>
  <c r="I896" i="10688" s="1"/>
  <c r="I1064" i="10688" s="1"/>
  <c r="I1232" i="10688" s="1"/>
  <c r="I1400" i="10688" s="1"/>
  <c r="I1568" i="10688" s="1"/>
  <c r="I1736" i="10688" s="1"/>
  <c r="I1904" i="10688" s="1"/>
  <c r="I223" i="10688"/>
  <c r="I391" i="10688" s="1"/>
  <c r="I559" i="10688" s="1"/>
  <c r="I727" i="10688" s="1"/>
  <c r="I895" i="10688" s="1"/>
  <c r="I1063" i="10688" s="1"/>
  <c r="I1231" i="10688" s="1"/>
  <c r="I1399" i="10688" s="1"/>
  <c r="I1567" i="10688" s="1"/>
  <c r="I1735" i="10688" s="1"/>
  <c r="I1903" i="10688" s="1"/>
  <c r="I222" i="10688"/>
  <c r="I390" i="10688" s="1"/>
  <c r="I558" i="10688" s="1"/>
  <c r="I726" i="10688" s="1"/>
  <c r="I894" i="10688" s="1"/>
  <c r="I1062" i="10688" s="1"/>
  <c r="I1230" i="10688" s="1"/>
  <c r="I1398" i="10688" s="1"/>
  <c r="I1566" i="10688" s="1"/>
  <c r="I1734" i="10688" s="1"/>
  <c r="I1902" i="10688" s="1"/>
  <c r="I221" i="10688"/>
  <c r="I389" i="10688" s="1"/>
  <c r="I557" i="10688" s="1"/>
  <c r="I725" i="10688" s="1"/>
  <c r="I893" i="10688" s="1"/>
  <c r="I1061" i="10688" s="1"/>
  <c r="I1229" i="10688" s="1"/>
  <c r="I1397" i="10688" s="1"/>
  <c r="I1565" i="10688" s="1"/>
  <c r="I1733" i="10688" s="1"/>
  <c r="I1901" i="10688" s="1"/>
  <c r="I220" i="10688"/>
  <c r="I388" i="10688" s="1"/>
  <c r="I556" i="10688" s="1"/>
  <c r="I724" i="10688" s="1"/>
  <c r="I892" i="10688" s="1"/>
  <c r="I1060" i="10688" s="1"/>
  <c r="I1228" i="10688" s="1"/>
  <c r="I1396" i="10688" s="1"/>
  <c r="I1564" i="10688" s="1"/>
  <c r="I1732" i="10688" s="1"/>
  <c r="I1900" i="10688" s="1"/>
  <c r="I219" i="10688"/>
  <c r="I218" i="10688"/>
  <c r="I217" i="10688"/>
  <c r="I385" i="10688" s="1"/>
  <c r="I553" i="10688" s="1"/>
  <c r="I721" i="10688" s="1"/>
  <c r="I889" i="10688" s="1"/>
  <c r="I1057" i="10688" s="1"/>
  <c r="I1225" i="10688" s="1"/>
  <c r="I1393" i="10688" s="1"/>
  <c r="I1561" i="10688" s="1"/>
  <c r="I1729" i="10688" s="1"/>
  <c r="I1897" i="10688" s="1"/>
  <c r="I216" i="10688"/>
  <c r="I384" i="10688" s="1"/>
  <c r="I552" i="10688" s="1"/>
  <c r="I720" i="10688" s="1"/>
  <c r="I888" i="10688" s="1"/>
  <c r="I1056" i="10688" s="1"/>
  <c r="I1224" i="10688" s="1"/>
  <c r="I1392" i="10688" s="1"/>
  <c r="I1560" i="10688" s="1"/>
  <c r="I1728" i="10688" s="1"/>
  <c r="I1896" i="10688" s="1"/>
  <c r="I215" i="10688"/>
  <c r="I383" i="10688" s="1"/>
  <c r="I551" i="10688" s="1"/>
  <c r="I719" i="10688" s="1"/>
  <c r="I887" i="10688" s="1"/>
  <c r="I1055" i="10688" s="1"/>
  <c r="I1223" i="10688" s="1"/>
  <c r="I1391" i="10688" s="1"/>
  <c r="I1559" i="10688" s="1"/>
  <c r="I1727" i="10688" s="1"/>
  <c r="I1895" i="10688" s="1"/>
  <c r="I214" i="10688"/>
  <c r="I382" i="10688" s="1"/>
  <c r="I550" i="10688" s="1"/>
  <c r="I718" i="10688" s="1"/>
  <c r="I886" i="10688" s="1"/>
  <c r="I1054" i="10688" s="1"/>
  <c r="I1222" i="10688" s="1"/>
  <c r="I1390" i="10688" s="1"/>
  <c r="I1558" i="10688" s="1"/>
  <c r="I1726" i="10688" s="1"/>
  <c r="I1894" i="10688" s="1"/>
  <c r="I213" i="10688"/>
  <c r="I381" i="10688" s="1"/>
  <c r="I549" i="10688" s="1"/>
  <c r="I717" i="10688" s="1"/>
  <c r="I885" i="10688" s="1"/>
  <c r="I1053" i="10688" s="1"/>
  <c r="I1221" i="10688" s="1"/>
  <c r="I1389" i="10688" s="1"/>
  <c r="I1557" i="10688" s="1"/>
  <c r="I1725" i="10688" s="1"/>
  <c r="I1893" i="10688" s="1"/>
  <c r="I212" i="10688"/>
  <c r="I380" i="10688" s="1"/>
  <c r="I548" i="10688" s="1"/>
  <c r="I716" i="10688" s="1"/>
  <c r="I884" i="10688" s="1"/>
  <c r="I1052" i="10688" s="1"/>
  <c r="I1220" i="10688" s="1"/>
  <c r="I1388" i="10688" s="1"/>
  <c r="I1556" i="10688" s="1"/>
  <c r="I1724" i="10688" s="1"/>
  <c r="I1892" i="10688" s="1"/>
  <c r="I211" i="10688"/>
  <c r="I379" i="10688" s="1"/>
  <c r="I547" i="10688" s="1"/>
  <c r="I715" i="10688" s="1"/>
  <c r="I883" i="10688" s="1"/>
  <c r="I1051" i="10688" s="1"/>
  <c r="I1219" i="10688" s="1"/>
  <c r="I1387" i="10688" s="1"/>
  <c r="I1555" i="10688" s="1"/>
  <c r="I1723" i="10688" s="1"/>
  <c r="I1891" i="10688" s="1"/>
  <c r="I210" i="10688"/>
  <c r="I378" i="10688" s="1"/>
  <c r="I546" i="10688" s="1"/>
  <c r="I714" i="10688" s="1"/>
  <c r="I882" i="10688" s="1"/>
  <c r="I1050" i="10688" s="1"/>
  <c r="I1218" i="10688" s="1"/>
  <c r="I1386" i="10688" s="1"/>
  <c r="I1554" i="10688" s="1"/>
  <c r="I1722" i="10688" s="1"/>
  <c r="I1890" i="10688" s="1"/>
  <c r="I209" i="10688"/>
  <c r="I377" i="10688" s="1"/>
  <c r="I545" i="10688" s="1"/>
  <c r="I713" i="10688" s="1"/>
  <c r="I881" i="10688" s="1"/>
  <c r="I1049" i="10688" s="1"/>
  <c r="I1217" i="10688" s="1"/>
  <c r="I1385" i="10688" s="1"/>
  <c r="I1553" i="10688" s="1"/>
  <c r="I1721" i="10688" s="1"/>
  <c r="I1889" i="10688" s="1"/>
  <c r="I208" i="10688"/>
  <c r="I376" i="10688" s="1"/>
  <c r="I544" i="10688" s="1"/>
  <c r="I712" i="10688" s="1"/>
  <c r="I880" i="10688" s="1"/>
  <c r="I1048" i="10688" s="1"/>
  <c r="I1216" i="10688" s="1"/>
  <c r="I1384" i="10688" s="1"/>
  <c r="I1552" i="10688" s="1"/>
  <c r="I1720" i="10688" s="1"/>
  <c r="I1888" i="10688" s="1"/>
  <c r="I207" i="10688"/>
  <c r="I375" i="10688" s="1"/>
  <c r="I543" i="10688" s="1"/>
  <c r="I711" i="10688" s="1"/>
  <c r="I879" i="10688" s="1"/>
  <c r="I1047" i="10688" s="1"/>
  <c r="I1215" i="10688" s="1"/>
  <c r="I1383" i="10688" s="1"/>
  <c r="I1551" i="10688" s="1"/>
  <c r="I1719" i="10688" s="1"/>
  <c r="I1887" i="10688" s="1"/>
  <c r="I206" i="10688"/>
  <c r="I374" i="10688" s="1"/>
  <c r="I542" i="10688" s="1"/>
  <c r="I710" i="10688" s="1"/>
  <c r="I878" i="10688" s="1"/>
  <c r="I1046" i="10688" s="1"/>
  <c r="I1214" i="10688" s="1"/>
  <c r="I1382" i="10688" s="1"/>
  <c r="I1550" i="10688" s="1"/>
  <c r="I1718" i="10688" s="1"/>
  <c r="I1886" i="10688" s="1"/>
  <c r="I205" i="10688"/>
  <c r="I373" i="10688" s="1"/>
  <c r="I541" i="10688" s="1"/>
  <c r="I709" i="10688" s="1"/>
  <c r="I877" i="10688" s="1"/>
  <c r="I1045" i="10688" s="1"/>
  <c r="I1213" i="10688" s="1"/>
  <c r="I1381" i="10688" s="1"/>
  <c r="I1549" i="10688" s="1"/>
  <c r="I1717" i="10688" s="1"/>
  <c r="I1885" i="10688" s="1"/>
  <c r="I204" i="10688"/>
  <c r="I372" i="10688" s="1"/>
  <c r="I540" i="10688" s="1"/>
  <c r="I708" i="10688" s="1"/>
  <c r="I876" i="10688" s="1"/>
  <c r="I1044" i="10688" s="1"/>
  <c r="I1212" i="10688" s="1"/>
  <c r="I1380" i="10688" s="1"/>
  <c r="I1548" i="10688" s="1"/>
  <c r="I1716" i="10688" s="1"/>
  <c r="I1884" i="10688" s="1"/>
  <c r="I203" i="10688"/>
  <c r="I371" i="10688" s="1"/>
  <c r="I539" i="10688" s="1"/>
  <c r="I707" i="10688" s="1"/>
  <c r="I875" i="10688" s="1"/>
  <c r="I1043" i="10688" s="1"/>
  <c r="I1211" i="10688" s="1"/>
  <c r="I1379" i="10688" s="1"/>
  <c r="I1547" i="10688" s="1"/>
  <c r="I1715" i="10688" s="1"/>
  <c r="I1883" i="10688" s="1"/>
  <c r="I202" i="10688"/>
  <c r="I370" i="10688" s="1"/>
  <c r="I538" i="10688" s="1"/>
  <c r="I706" i="10688" s="1"/>
  <c r="I874" i="10688" s="1"/>
  <c r="I1042" i="10688" s="1"/>
  <c r="I1210" i="10688" s="1"/>
  <c r="I1378" i="10688" s="1"/>
  <c r="I1546" i="10688" s="1"/>
  <c r="I1714" i="10688" s="1"/>
  <c r="I1882" i="10688" s="1"/>
  <c r="I201" i="10688"/>
  <c r="I369" i="10688" s="1"/>
  <c r="I537" i="10688" s="1"/>
  <c r="I705" i="10688" s="1"/>
  <c r="I873" i="10688" s="1"/>
  <c r="I1041" i="10688" s="1"/>
  <c r="I1209" i="10688" s="1"/>
  <c r="I1377" i="10688" s="1"/>
  <c r="I1545" i="10688" s="1"/>
  <c r="I1713" i="10688" s="1"/>
  <c r="I1881" i="10688" s="1"/>
  <c r="I200" i="10688"/>
  <c r="I368" i="10688" s="1"/>
  <c r="I536" i="10688" s="1"/>
  <c r="I704" i="10688" s="1"/>
  <c r="I872" i="10688" s="1"/>
  <c r="I1040" i="10688" s="1"/>
  <c r="I1208" i="10688" s="1"/>
  <c r="I1376" i="10688" s="1"/>
  <c r="I1544" i="10688" s="1"/>
  <c r="I1712" i="10688" s="1"/>
  <c r="I1880" i="10688" s="1"/>
  <c r="I199" i="10688"/>
  <c r="I367" i="10688" s="1"/>
  <c r="I535" i="10688" s="1"/>
  <c r="I703" i="10688" s="1"/>
  <c r="I871" i="10688" s="1"/>
  <c r="I1039" i="10688" s="1"/>
  <c r="I1207" i="10688" s="1"/>
  <c r="I1375" i="10688" s="1"/>
  <c r="I1543" i="10688" s="1"/>
  <c r="I1711" i="10688" s="1"/>
  <c r="I1879" i="10688" s="1"/>
  <c r="I198" i="10688"/>
  <c r="I366" i="10688" s="1"/>
  <c r="I534" i="10688" s="1"/>
  <c r="I702" i="10688" s="1"/>
  <c r="I870" i="10688" s="1"/>
  <c r="I1038" i="10688" s="1"/>
  <c r="I1206" i="10688" s="1"/>
  <c r="I1374" i="10688" s="1"/>
  <c r="I1542" i="10688" s="1"/>
  <c r="I1710" i="10688" s="1"/>
  <c r="I1878" i="10688" s="1"/>
  <c r="I197" i="10688"/>
  <c r="I365" i="10688" s="1"/>
  <c r="I533" i="10688" s="1"/>
  <c r="I701" i="10688" s="1"/>
  <c r="I869" i="10688" s="1"/>
  <c r="I1037" i="10688" s="1"/>
  <c r="I1205" i="10688" s="1"/>
  <c r="I1373" i="10688" s="1"/>
  <c r="I1541" i="10688" s="1"/>
  <c r="I1709" i="10688" s="1"/>
  <c r="I1877" i="10688" s="1"/>
  <c r="I196" i="10688"/>
  <c r="I364" i="10688" s="1"/>
  <c r="I532" i="10688" s="1"/>
  <c r="I700" i="10688" s="1"/>
  <c r="I868" i="10688" s="1"/>
  <c r="I1036" i="10688" s="1"/>
  <c r="I1204" i="10688" s="1"/>
  <c r="I1372" i="10688" s="1"/>
  <c r="I1540" i="10688" s="1"/>
  <c r="I1708" i="10688" s="1"/>
  <c r="I1876" i="10688" s="1"/>
  <c r="I195" i="10688"/>
  <c r="I363" i="10688" s="1"/>
  <c r="I531" i="10688" s="1"/>
  <c r="I699" i="10688" s="1"/>
  <c r="I867" i="10688" s="1"/>
  <c r="I1035" i="10688" s="1"/>
  <c r="I1203" i="10688" s="1"/>
  <c r="I1371" i="10688" s="1"/>
  <c r="I1539" i="10688" s="1"/>
  <c r="I1707" i="10688" s="1"/>
  <c r="I1875" i="10688" s="1"/>
  <c r="I194" i="10688"/>
  <c r="I362" i="10688" s="1"/>
  <c r="I530" i="10688" s="1"/>
  <c r="I698" i="10688" s="1"/>
  <c r="I866" i="10688" s="1"/>
  <c r="I1034" i="10688" s="1"/>
  <c r="I1202" i="10688" s="1"/>
  <c r="I1370" i="10688" s="1"/>
  <c r="I1538" i="10688" s="1"/>
  <c r="I1706" i="10688" s="1"/>
  <c r="I1874" i="10688" s="1"/>
  <c r="I193" i="10688"/>
  <c r="I361" i="10688" s="1"/>
  <c r="I529" i="10688" s="1"/>
  <c r="I697" i="10688" s="1"/>
  <c r="I865" i="10688" s="1"/>
  <c r="I1033" i="10688" s="1"/>
  <c r="I1201" i="10688" s="1"/>
  <c r="I1369" i="10688" s="1"/>
  <c r="I1537" i="10688" s="1"/>
  <c r="I1705" i="10688" s="1"/>
  <c r="I1873" i="10688" s="1"/>
  <c r="I192" i="10688"/>
  <c r="I360" i="10688" s="1"/>
  <c r="I528" i="10688" s="1"/>
  <c r="I696" i="10688" s="1"/>
  <c r="I864" i="10688" s="1"/>
  <c r="I1032" i="10688" s="1"/>
  <c r="I1200" i="10688" s="1"/>
  <c r="I1368" i="10688" s="1"/>
  <c r="I1536" i="10688" s="1"/>
  <c r="I1704" i="10688" s="1"/>
  <c r="I1872" i="10688" s="1"/>
  <c r="I191" i="10688"/>
  <c r="I359" i="10688" s="1"/>
  <c r="I527" i="10688" s="1"/>
  <c r="I695" i="10688" s="1"/>
  <c r="I863" i="10688" s="1"/>
  <c r="I1031" i="10688" s="1"/>
  <c r="I1199" i="10688" s="1"/>
  <c r="I1367" i="10688" s="1"/>
  <c r="I1535" i="10688" s="1"/>
  <c r="I1703" i="10688" s="1"/>
  <c r="I1871" i="10688" s="1"/>
  <c r="I190" i="10688"/>
  <c r="I358" i="10688" s="1"/>
  <c r="I526" i="10688" s="1"/>
  <c r="I694" i="10688" s="1"/>
  <c r="I862" i="10688" s="1"/>
  <c r="I1030" i="10688" s="1"/>
  <c r="I1198" i="10688" s="1"/>
  <c r="I1366" i="10688" s="1"/>
  <c r="I1534" i="10688" s="1"/>
  <c r="I1702" i="10688" s="1"/>
  <c r="I1870" i="10688" s="1"/>
  <c r="I189" i="10688"/>
  <c r="I357" i="10688" s="1"/>
  <c r="I525" i="10688" s="1"/>
  <c r="I693" i="10688" s="1"/>
  <c r="I861" i="10688" s="1"/>
  <c r="I1029" i="10688" s="1"/>
  <c r="I1197" i="10688" s="1"/>
  <c r="I1365" i="10688" s="1"/>
  <c r="I1533" i="10688" s="1"/>
  <c r="I1701" i="10688" s="1"/>
  <c r="I1869" i="10688" s="1"/>
  <c r="I188" i="10688"/>
  <c r="I356" i="10688" s="1"/>
  <c r="I524" i="10688" s="1"/>
  <c r="I692" i="10688" s="1"/>
  <c r="I860" i="10688" s="1"/>
  <c r="I1028" i="10688" s="1"/>
  <c r="I1196" i="10688" s="1"/>
  <c r="I1364" i="10688" s="1"/>
  <c r="I1532" i="10688" s="1"/>
  <c r="I1700" i="10688" s="1"/>
  <c r="I1868" i="10688" s="1"/>
  <c r="I187" i="10688"/>
  <c r="I355" i="10688" s="1"/>
  <c r="I523" i="10688" s="1"/>
  <c r="I691" i="10688" s="1"/>
  <c r="I859" i="10688" s="1"/>
  <c r="I1027" i="10688" s="1"/>
  <c r="I1195" i="10688" s="1"/>
  <c r="I1363" i="10688" s="1"/>
  <c r="I1531" i="10688" s="1"/>
  <c r="I1699" i="10688" s="1"/>
  <c r="I1867" i="10688" s="1"/>
  <c r="I186" i="10688"/>
  <c r="I354" i="10688" s="1"/>
  <c r="I522" i="10688" s="1"/>
  <c r="I690" i="10688" s="1"/>
  <c r="I858" i="10688" s="1"/>
  <c r="I1026" i="10688" s="1"/>
  <c r="I1194" i="10688" s="1"/>
  <c r="I1362" i="10688" s="1"/>
  <c r="I1530" i="10688" s="1"/>
  <c r="I1698" i="10688" s="1"/>
  <c r="I1866" i="10688" s="1"/>
  <c r="I185" i="10688"/>
  <c r="I353" i="10688" s="1"/>
  <c r="I521" i="10688" s="1"/>
  <c r="I689" i="10688" s="1"/>
  <c r="I857" i="10688" s="1"/>
  <c r="I1025" i="10688" s="1"/>
  <c r="I1193" i="10688" s="1"/>
  <c r="I1361" i="10688" s="1"/>
  <c r="I1529" i="10688" s="1"/>
  <c r="I1697" i="10688" s="1"/>
  <c r="I1865" i="10688" s="1"/>
  <c r="I184" i="10688"/>
  <c r="I352" i="10688" s="1"/>
  <c r="I520" i="10688" s="1"/>
  <c r="I688" i="10688" s="1"/>
  <c r="I856" i="10688" s="1"/>
  <c r="I1024" i="10688" s="1"/>
  <c r="I1192" i="10688" s="1"/>
  <c r="I1360" i="10688" s="1"/>
  <c r="I1528" i="10688" s="1"/>
  <c r="I1696" i="10688" s="1"/>
  <c r="I1864" i="10688" s="1"/>
  <c r="I183" i="10688"/>
  <c r="I351" i="10688" s="1"/>
  <c r="I519" i="10688" s="1"/>
  <c r="I687" i="10688" s="1"/>
  <c r="I855" i="10688" s="1"/>
  <c r="I1023" i="10688" s="1"/>
  <c r="I1191" i="10688" s="1"/>
  <c r="I1359" i="10688" s="1"/>
  <c r="I1527" i="10688" s="1"/>
  <c r="I1695" i="10688" s="1"/>
  <c r="I1863" i="10688" s="1"/>
  <c r="I182" i="10688"/>
  <c r="I350" i="10688" s="1"/>
  <c r="I518" i="10688" s="1"/>
  <c r="I686" i="10688" s="1"/>
  <c r="I854" i="10688" s="1"/>
  <c r="I1022" i="10688" s="1"/>
  <c r="I1190" i="10688" s="1"/>
  <c r="I1358" i="10688" s="1"/>
  <c r="I1526" i="10688" s="1"/>
  <c r="I1694" i="10688" s="1"/>
  <c r="I1862" i="10688" s="1"/>
  <c r="I181" i="10688"/>
  <c r="I349" i="10688" s="1"/>
  <c r="I517" i="10688" s="1"/>
  <c r="I685" i="10688" s="1"/>
  <c r="I853" i="10688" s="1"/>
  <c r="I1021" i="10688" s="1"/>
  <c r="I1189" i="10688" s="1"/>
  <c r="I1357" i="10688" s="1"/>
  <c r="I1525" i="10688" s="1"/>
  <c r="I1693" i="10688" s="1"/>
  <c r="I1861" i="10688" s="1"/>
  <c r="I180" i="10688"/>
  <c r="I348" i="10688" s="1"/>
  <c r="I516" i="10688" s="1"/>
  <c r="I684" i="10688" s="1"/>
  <c r="I852" i="10688" s="1"/>
  <c r="I1020" i="10688" s="1"/>
  <c r="I1188" i="10688" s="1"/>
  <c r="I1356" i="10688" s="1"/>
  <c r="I1524" i="10688" s="1"/>
  <c r="I1692" i="10688" s="1"/>
  <c r="I1860" i="10688" s="1"/>
  <c r="I179" i="10688"/>
  <c r="I347" i="10688" s="1"/>
  <c r="I515" i="10688" s="1"/>
  <c r="I683" i="10688" s="1"/>
  <c r="I851" i="10688" s="1"/>
  <c r="I1019" i="10688" s="1"/>
  <c r="I1187" i="10688" s="1"/>
  <c r="I1355" i="10688" s="1"/>
  <c r="I1523" i="10688" s="1"/>
  <c r="I1691" i="10688" s="1"/>
  <c r="I1859" i="10688" s="1"/>
  <c r="U178" i="10688"/>
  <c r="I178" i="10688"/>
  <c r="U73" i="10688"/>
  <c r="U74" i="10688"/>
  <c r="U75" i="10688"/>
  <c r="U76" i="10688"/>
  <c r="U77" i="10688"/>
  <c r="U78" i="10688"/>
  <c r="U79" i="10688"/>
  <c r="U80" i="10688"/>
  <c r="U81" i="10688"/>
  <c r="U82" i="10688"/>
  <c r="U83" i="10688"/>
  <c r="U84" i="10688"/>
  <c r="U85" i="10688"/>
  <c r="U86" i="10688"/>
  <c r="U87" i="10688"/>
  <c r="U88" i="10688"/>
  <c r="U89" i="10688"/>
  <c r="U90" i="10688"/>
  <c r="U91" i="10688"/>
  <c r="U92" i="10688"/>
  <c r="U93" i="10688"/>
  <c r="U94" i="10688"/>
  <c r="U95" i="10688"/>
  <c r="U96" i="10688"/>
  <c r="U97" i="10688"/>
  <c r="U98" i="10688"/>
  <c r="U99" i="10688"/>
  <c r="U100" i="10688"/>
  <c r="U101" i="10688"/>
  <c r="U102" i="10688"/>
  <c r="U103" i="10688"/>
  <c r="U104" i="10688"/>
  <c r="U105" i="10688"/>
  <c r="U106" i="10688"/>
  <c r="U107" i="10688"/>
  <c r="U108" i="10688"/>
  <c r="U109" i="10688"/>
  <c r="U110" i="10688"/>
  <c r="U111" i="10688"/>
  <c r="U112" i="10688"/>
  <c r="U113" i="10688"/>
  <c r="U114" i="10688"/>
  <c r="U115" i="10688"/>
  <c r="U116" i="10688"/>
  <c r="U117" i="10688"/>
  <c r="U118" i="10688"/>
  <c r="U119" i="10688"/>
  <c r="U120" i="10688"/>
  <c r="U121" i="10688"/>
  <c r="U122" i="10688"/>
  <c r="U123" i="10688"/>
  <c r="U124" i="10688"/>
  <c r="U125" i="10688"/>
  <c r="U126" i="10688"/>
  <c r="U127" i="10688"/>
  <c r="U128" i="10688"/>
  <c r="U129" i="10688"/>
  <c r="U130" i="10688"/>
  <c r="U131" i="10688"/>
  <c r="U132" i="10688"/>
  <c r="U133" i="10688"/>
  <c r="U134" i="10688"/>
  <c r="U135" i="10688"/>
  <c r="U136" i="10688"/>
  <c r="U137" i="10688"/>
  <c r="U138" i="10688"/>
  <c r="U139" i="10688"/>
  <c r="U140" i="10688"/>
  <c r="U141" i="10688"/>
  <c r="U142" i="10688"/>
  <c r="U143" i="10688"/>
  <c r="U144" i="10688"/>
  <c r="U145" i="10688"/>
  <c r="U146" i="10688"/>
  <c r="U147" i="10688"/>
  <c r="U148" i="10688"/>
  <c r="U149" i="10688"/>
  <c r="U150" i="10688"/>
  <c r="U151" i="10688"/>
  <c r="U152" i="10688"/>
  <c r="U153" i="10688"/>
  <c r="U154" i="10688"/>
  <c r="U155" i="10688"/>
  <c r="U156" i="10688"/>
  <c r="U157" i="10688"/>
  <c r="U158" i="10688"/>
  <c r="U159" i="10688"/>
  <c r="U160" i="10688"/>
  <c r="U161" i="10688"/>
  <c r="U162" i="10688"/>
  <c r="U163" i="10688"/>
  <c r="U164" i="10688"/>
  <c r="U165" i="10688"/>
  <c r="U166" i="10688"/>
  <c r="U167" i="10688"/>
  <c r="U168" i="10688"/>
  <c r="U169" i="10688"/>
  <c r="U170" i="10688"/>
  <c r="U171" i="10688"/>
  <c r="U172" i="10688"/>
  <c r="U173" i="10688"/>
  <c r="U174" i="10688"/>
  <c r="U175" i="10688"/>
  <c r="U176" i="10688"/>
  <c r="U72" i="10688"/>
  <c r="U11" i="10688"/>
  <c r="U12" i="10688"/>
  <c r="U13" i="10688"/>
  <c r="U14" i="10688"/>
  <c r="U15" i="10688"/>
  <c r="U16" i="10688"/>
  <c r="U17" i="10688"/>
  <c r="U18" i="10688"/>
  <c r="U19" i="10688"/>
  <c r="U20" i="10688"/>
  <c r="U21" i="10688"/>
  <c r="U22" i="10688"/>
  <c r="U23" i="10688"/>
  <c r="U24" i="10688"/>
  <c r="U25" i="10688"/>
  <c r="U26" i="10688"/>
  <c r="U27" i="10688"/>
  <c r="U28" i="10688"/>
  <c r="U29" i="10688"/>
  <c r="U30" i="10688"/>
  <c r="U31" i="10688"/>
  <c r="U32" i="10688"/>
  <c r="U33" i="10688"/>
  <c r="U34" i="10688"/>
  <c r="U35" i="10688"/>
  <c r="U36" i="10688"/>
  <c r="U37" i="10688"/>
  <c r="U38" i="10688"/>
  <c r="U39" i="10688"/>
  <c r="U40" i="10688"/>
  <c r="U41" i="10688"/>
  <c r="U42" i="10688"/>
  <c r="U43" i="10688"/>
  <c r="U44" i="10688"/>
  <c r="U45" i="10688"/>
  <c r="U46" i="10688"/>
  <c r="U47" i="10688"/>
  <c r="U48" i="10688"/>
  <c r="U49" i="10688"/>
  <c r="U50" i="10688"/>
  <c r="U51" i="10688"/>
  <c r="U52" i="10688"/>
  <c r="U53" i="10688"/>
  <c r="U54" i="10688"/>
  <c r="U55" i="10688"/>
  <c r="U56" i="10688"/>
  <c r="U57" i="10688"/>
  <c r="U58" i="10688"/>
  <c r="U59" i="10688"/>
  <c r="U60" i="10688"/>
  <c r="U61" i="10688"/>
  <c r="U62" i="10688"/>
  <c r="U63" i="10688"/>
  <c r="U64" i="10688"/>
  <c r="U65" i="10688"/>
  <c r="U66" i="10688"/>
  <c r="U67" i="10688"/>
  <c r="U68" i="10688"/>
  <c r="U69" i="10688"/>
  <c r="U70" i="10688"/>
  <c r="U71" i="10688"/>
  <c r="I73" i="10688"/>
  <c r="I74" i="10688"/>
  <c r="I75" i="10688"/>
  <c r="I76" i="10688"/>
  <c r="I77" i="10688"/>
  <c r="I78" i="10688"/>
  <c r="I79" i="10688"/>
  <c r="I80" i="10688"/>
  <c r="I81" i="10688"/>
  <c r="I82" i="10688"/>
  <c r="I83" i="10688"/>
  <c r="I84" i="10688"/>
  <c r="I85" i="10688"/>
  <c r="I86" i="10688"/>
  <c r="I87" i="10688"/>
  <c r="I88" i="10688"/>
  <c r="I89" i="10688"/>
  <c r="I90" i="10688"/>
  <c r="I91" i="10688"/>
  <c r="I92" i="10688"/>
  <c r="I93" i="10688"/>
  <c r="I94" i="10688"/>
  <c r="I95" i="10688"/>
  <c r="I96" i="10688"/>
  <c r="I97" i="10688"/>
  <c r="I98" i="10688"/>
  <c r="I99" i="10688"/>
  <c r="I100" i="10688"/>
  <c r="I101" i="10688"/>
  <c r="I102" i="10688"/>
  <c r="I103" i="10688"/>
  <c r="I104" i="10688"/>
  <c r="I105" i="10688"/>
  <c r="I106" i="10688"/>
  <c r="I107" i="10688"/>
  <c r="I108" i="10688"/>
  <c r="I109" i="10688"/>
  <c r="I110" i="10688"/>
  <c r="I111" i="10688"/>
  <c r="I112" i="10688"/>
  <c r="I113" i="10688"/>
  <c r="I114" i="10688"/>
  <c r="I115" i="10688"/>
  <c r="I116" i="10688"/>
  <c r="I117" i="10688"/>
  <c r="I118" i="10688"/>
  <c r="I119" i="10688"/>
  <c r="I120" i="10688"/>
  <c r="I121" i="10688"/>
  <c r="I122" i="10688"/>
  <c r="I123" i="10688"/>
  <c r="I124" i="10688"/>
  <c r="I125" i="10688"/>
  <c r="I126" i="10688"/>
  <c r="I127" i="10688"/>
  <c r="I128" i="10688"/>
  <c r="I129" i="10688"/>
  <c r="I130" i="10688"/>
  <c r="I131" i="10688"/>
  <c r="I132" i="10688"/>
  <c r="I133" i="10688"/>
  <c r="I134" i="10688"/>
  <c r="I135" i="10688"/>
  <c r="I136" i="10688"/>
  <c r="I137" i="10688"/>
  <c r="I138" i="10688"/>
  <c r="I139" i="10688"/>
  <c r="I140" i="10688"/>
  <c r="I141" i="10688"/>
  <c r="I142" i="10688"/>
  <c r="I143" i="10688"/>
  <c r="I144" i="10688"/>
  <c r="I145" i="10688"/>
  <c r="I146" i="10688"/>
  <c r="I147" i="10688"/>
  <c r="I148" i="10688"/>
  <c r="I149" i="10688"/>
  <c r="I150" i="10688"/>
  <c r="I151" i="10688"/>
  <c r="I152" i="10688"/>
  <c r="I153" i="10688"/>
  <c r="I154" i="10688"/>
  <c r="I155" i="10688"/>
  <c r="I156" i="10688"/>
  <c r="I157" i="10688"/>
  <c r="I158" i="10688"/>
  <c r="I159" i="10688"/>
  <c r="I160" i="10688"/>
  <c r="I161" i="10688"/>
  <c r="I162" i="10688"/>
  <c r="I163" i="10688"/>
  <c r="I164" i="10688"/>
  <c r="I165" i="10688"/>
  <c r="I166" i="10688"/>
  <c r="I167" i="10688"/>
  <c r="I168" i="10688"/>
  <c r="I169" i="10688"/>
  <c r="I170" i="10688"/>
  <c r="I171" i="10688"/>
  <c r="I172" i="10688"/>
  <c r="I173" i="10688"/>
  <c r="I174" i="10688"/>
  <c r="I175" i="10688"/>
  <c r="I176" i="10688"/>
  <c r="I72" i="10688"/>
  <c r="I11" i="10688"/>
  <c r="I12" i="10688"/>
  <c r="I13" i="10688"/>
  <c r="I14" i="10688"/>
  <c r="I15" i="10688"/>
  <c r="I16" i="10688"/>
  <c r="I17" i="10688"/>
  <c r="I18" i="10688"/>
  <c r="I19" i="10688"/>
  <c r="I20" i="10688"/>
  <c r="I21" i="10688"/>
  <c r="I22" i="10688"/>
  <c r="I23" i="10688"/>
  <c r="I24" i="10688"/>
  <c r="I25" i="10688"/>
  <c r="I26" i="10688"/>
  <c r="I27" i="10688"/>
  <c r="I28" i="10688"/>
  <c r="I29" i="10688"/>
  <c r="I30" i="10688"/>
  <c r="I31" i="10688"/>
  <c r="I32" i="10688"/>
  <c r="I33" i="10688"/>
  <c r="I34" i="10688"/>
  <c r="I35" i="10688"/>
  <c r="I36" i="10688"/>
  <c r="I37" i="10688"/>
  <c r="I38" i="10688"/>
  <c r="I39" i="10688"/>
  <c r="I40" i="10688"/>
  <c r="I41" i="10688"/>
  <c r="I42" i="10688"/>
  <c r="I43" i="10688"/>
  <c r="I44" i="10688"/>
  <c r="I45" i="10688"/>
  <c r="I46" i="10688"/>
  <c r="I47" i="10688"/>
  <c r="I48" i="10688"/>
  <c r="I49" i="10688"/>
  <c r="I50" i="10688"/>
  <c r="I51" i="10688"/>
  <c r="I52" i="10688"/>
  <c r="I53" i="10688"/>
  <c r="I54" i="10688"/>
  <c r="I55" i="10688"/>
  <c r="I56" i="10688"/>
  <c r="I57" i="10688"/>
  <c r="I58" i="10688"/>
  <c r="I59" i="10688"/>
  <c r="I60" i="10688"/>
  <c r="I61" i="10688"/>
  <c r="I62" i="10688"/>
  <c r="I63" i="10688"/>
  <c r="I64" i="10688"/>
  <c r="I65" i="10688"/>
  <c r="I66" i="10688"/>
  <c r="I67" i="10688"/>
  <c r="I68" i="10688"/>
  <c r="I69" i="10688"/>
  <c r="I70" i="10688"/>
  <c r="I71" i="10688"/>
  <c r="I10" i="10688"/>
  <c r="U10" i="10688"/>
  <c r="T56" i="10694"/>
  <c r="T67" i="10696" l="1"/>
  <c r="T14" i="10696"/>
  <c r="G10" i="10693"/>
  <c r="G11" i="10693"/>
  <c r="G12" i="10693"/>
  <c r="G13" i="10693"/>
  <c r="G14" i="10693"/>
  <c r="G15" i="10693"/>
  <c r="G16" i="10693"/>
  <c r="G17" i="10693"/>
  <c r="G18" i="10693"/>
  <c r="G19" i="10693"/>
  <c r="G20" i="10693"/>
  <c r="G21" i="10693"/>
  <c r="G22" i="10693"/>
  <c r="G23" i="10693"/>
  <c r="G24" i="10693"/>
  <c r="G25" i="10693"/>
  <c r="G26" i="10693"/>
  <c r="G27" i="10693"/>
  <c r="G28" i="10693"/>
  <c r="G29" i="10693"/>
  <c r="G30" i="10693"/>
  <c r="G31" i="10693"/>
  <c r="G32" i="10693"/>
  <c r="G33" i="10693"/>
  <c r="G34" i="10693"/>
  <c r="G35" i="10693"/>
  <c r="G36" i="10693"/>
  <c r="G37" i="10693"/>
  <c r="G39" i="10693"/>
  <c r="G40" i="10693"/>
  <c r="T30" i="10694" s="1"/>
  <c r="G41" i="10693"/>
  <c r="T31" i="10694" s="1"/>
  <c r="G42" i="10693"/>
  <c r="T32" i="10694" s="1"/>
  <c r="G43" i="10693"/>
  <c r="T33" i="10694" s="1"/>
  <c r="G44" i="10693"/>
  <c r="T34" i="10694" s="1"/>
  <c r="G45" i="10693"/>
  <c r="T35" i="10694" s="1"/>
  <c r="G46" i="10693"/>
  <c r="G47" i="10693"/>
  <c r="G48" i="10693"/>
  <c r="G49" i="10693"/>
  <c r="G50" i="10693"/>
  <c r="G51" i="10693"/>
  <c r="G52" i="10693"/>
  <c r="G53" i="10693"/>
  <c r="G54" i="10693"/>
  <c r="G55" i="10693"/>
  <c r="G56" i="10693"/>
  <c r="G57" i="10693"/>
  <c r="G58" i="10693"/>
  <c r="G59" i="10693"/>
  <c r="G60" i="10693"/>
  <c r="G61" i="10693"/>
  <c r="G63" i="10693"/>
  <c r="G64" i="10693"/>
  <c r="G65" i="10693"/>
  <c r="G66" i="10693"/>
  <c r="T29" i="10694" l="1"/>
  <c r="T2" i="10694"/>
  <c r="T3" i="10694"/>
  <c r="T4" i="10694"/>
  <c r="T5" i="10694"/>
  <c r="T6" i="10694"/>
  <c r="T7" i="10694"/>
  <c r="T8" i="10694"/>
  <c r="T9" i="10694"/>
  <c r="T10" i="10694"/>
  <c r="T11" i="10694"/>
  <c r="T12" i="10694"/>
  <c r="T13" i="10694"/>
  <c r="T14" i="10694"/>
  <c r="T15" i="10694"/>
  <c r="T16" i="10694"/>
  <c r="T17" i="10694"/>
  <c r="T18" i="10694"/>
  <c r="T19" i="10694"/>
  <c r="T20" i="10694"/>
  <c r="T21" i="10694"/>
  <c r="T22" i="10694"/>
  <c r="T23" i="10694"/>
  <c r="T24" i="10694"/>
  <c r="T25" i="10694"/>
  <c r="T26" i="10694"/>
  <c r="T27" i="10694"/>
  <c r="T28" i="10694"/>
  <c r="T1" i="10694"/>
  <c r="T55" i="10694"/>
  <c r="T54" i="10694"/>
  <c r="T53" i="10694"/>
  <c r="T52" i="10694"/>
  <c r="T51" i="10694"/>
  <c r="T50" i="10694"/>
  <c r="T49" i="10694"/>
  <c r="T48" i="10694"/>
  <c r="T47" i="10694"/>
  <c r="T46" i="10694"/>
  <c r="T45" i="10694"/>
  <c r="T44" i="10694"/>
  <c r="T43" i="10694"/>
  <c r="T42" i="10694"/>
  <c r="T41" i="10694"/>
  <c r="T40" i="10694"/>
  <c r="T39" i="10694"/>
  <c r="T38" i="10694"/>
  <c r="T37" i="10694"/>
  <c r="T36" i="10694"/>
  <c r="H55" i="10694"/>
  <c r="H54" i="10694"/>
  <c r="H53" i="10694"/>
  <c r="H52" i="10694"/>
  <c r="H51" i="10694"/>
  <c r="H50" i="10694"/>
  <c r="H49" i="10694"/>
  <c r="H48" i="10694"/>
  <c r="H47" i="10694"/>
  <c r="H46" i="10694"/>
  <c r="H45" i="10694"/>
  <c r="H44" i="10694"/>
  <c r="H43" i="10694"/>
  <c r="H42" i="10694"/>
  <c r="H41" i="10694"/>
  <c r="H40" i="10694"/>
  <c r="H39" i="10694"/>
  <c r="H38" i="10694"/>
  <c r="H37" i="10694"/>
  <c r="H36" i="10694"/>
  <c r="H35" i="10694"/>
  <c r="H34" i="10694"/>
  <c r="H33" i="10694"/>
  <c r="H32" i="10694"/>
  <c r="H31" i="10694"/>
  <c r="H30" i="10694"/>
  <c r="H29" i="10694"/>
  <c r="H28" i="10694"/>
  <c r="H27" i="10694"/>
  <c r="H26" i="10694"/>
  <c r="H25" i="10694"/>
  <c r="H24" i="10694"/>
  <c r="H23" i="10694"/>
  <c r="H22" i="10694"/>
  <c r="H21" i="10694"/>
  <c r="H20" i="10694"/>
  <c r="H19" i="10694"/>
  <c r="H18" i="10694"/>
  <c r="H17" i="10694"/>
  <c r="H16" i="10694"/>
  <c r="H15" i="10694"/>
  <c r="H14" i="10694"/>
  <c r="H13" i="10694"/>
  <c r="H12" i="10694"/>
  <c r="H11" i="10694"/>
  <c r="H10" i="10694"/>
  <c r="H9" i="10694"/>
  <c r="H8" i="10694"/>
  <c r="H7" i="10694"/>
  <c r="H6" i="10694"/>
  <c r="H5" i="10694"/>
  <c r="H4" i="10694"/>
  <c r="H3" i="10694"/>
  <c r="H2" i="10694"/>
  <c r="H1" i="10694"/>
  <c r="C1" i="10694"/>
  <c r="C2" i="10694" s="1"/>
  <c r="T167" i="10696"/>
  <c r="T166" i="10696"/>
  <c r="T165" i="10696"/>
  <c r="T164" i="10696"/>
  <c r="T163" i="10696"/>
  <c r="T162" i="10696"/>
  <c r="T161" i="10696"/>
  <c r="T160" i="10696"/>
  <c r="T159" i="10696"/>
  <c r="T158" i="10696"/>
  <c r="T157" i="10696"/>
  <c r="T156" i="10696"/>
  <c r="T155" i="10696"/>
  <c r="T154" i="10696"/>
  <c r="T153" i="10696"/>
  <c r="T152" i="10696"/>
  <c r="T151" i="10696"/>
  <c r="T150" i="10696"/>
  <c r="T149" i="10696"/>
  <c r="T148" i="10696"/>
  <c r="T147" i="10696"/>
  <c r="T146" i="10696"/>
  <c r="T145" i="10696"/>
  <c r="T144" i="10696"/>
  <c r="T143" i="10696"/>
  <c r="T142" i="10696"/>
  <c r="T141" i="10696"/>
  <c r="T140" i="10696"/>
  <c r="T139" i="10696"/>
  <c r="T138" i="10696"/>
  <c r="T137" i="10696"/>
  <c r="T136" i="10696"/>
  <c r="T135" i="10696"/>
  <c r="T134" i="10696"/>
  <c r="T133" i="10696"/>
  <c r="T132" i="10696"/>
  <c r="T131" i="10696"/>
  <c r="T130" i="10696"/>
  <c r="T129" i="10696"/>
  <c r="T128" i="10696"/>
  <c r="T127" i="10696"/>
  <c r="T126" i="10696"/>
  <c r="T125" i="10696"/>
  <c r="T124" i="10696"/>
  <c r="T123" i="10696"/>
  <c r="T122" i="10696"/>
  <c r="T121" i="10696"/>
  <c r="T120" i="10696"/>
  <c r="T119" i="10696"/>
  <c r="T118" i="10696"/>
  <c r="T117" i="10696"/>
  <c r="T116" i="10696"/>
  <c r="T115" i="10696"/>
  <c r="T114" i="10696"/>
  <c r="T113" i="10696"/>
  <c r="T112" i="10696"/>
  <c r="T111" i="10696"/>
  <c r="T110" i="10696"/>
  <c r="T109" i="10696"/>
  <c r="T108" i="10696"/>
  <c r="T107" i="10696"/>
  <c r="T106" i="10696"/>
  <c r="T105" i="10696"/>
  <c r="T104" i="10696"/>
  <c r="T103" i="10696"/>
  <c r="T102" i="10696"/>
  <c r="T101" i="10696"/>
  <c r="T100" i="10696"/>
  <c r="T99" i="10696"/>
  <c r="T98" i="10696"/>
  <c r="T97" i="10696"/>
  <c r="T96" i="10696"/>
  <c r="T95" i="10696"/>
  <c r="T94" i="10696"/>
  <c r="T93" i="10696"/>
  <c r="T92" i="10696"/>
  <c r="T91" i="10696"/>
  <c r="T90" i="10696"/>
  <c r="T89" i="10696"/>
  <c r="T88" i="10696"/>
  <c r="T87" i="10696"/>
  <c r="T86" i="10696"/>
  <c r="T85" i="10696"/>
  <c r="T84" i="10696"/>
  <c r="T83" i="10696"/>
  <c r="T82" i="10696"/>
  <c r="T81" i="10696"/>
  <c r="T80" i="10696"/>
  <c r="T79" i="10696"/>
  <c r="T78" i="10696"/>
  <c r="T77" i="10696"/>
  <c r="T76" i="10696"/>
  <c r="T75" i="10696"/>
  <c r="T74" i="10696"/>
  <c r="T73" i="10696"/>
  <c r="T72" i="10696"/>
  <c r="T71" i="10696"/>
  <c r="T70" i="10696"/>
  <c r="T69" i="10696"/>
  <c r="T68" i="10696"/>
  <c r="T66" i="10696"/>
  <c r="T65" i="10696"/>
  <c r="T64" i="10696"/>
  <c r="T63" i="10696"/>
  <c r="T62" i="10696"/>
  <c r="T61" i="10696"/>
  <c r="T60" i="10696"/>
  <c r="T59" i="10696"/>
  <c r="T58" i="10696"/>
  <c r="T57" i="10696"/>
  <c r="T56" i="10696"/>
  <c r="T55" i="10696"/>
  <c r="T54" i="10696"/>
  <c r="T53" i="10696"/>
  <c r="T52" i="10696"/>
  <c r="T51" i="10696"/>
  <c r="T50" i="10696"/>
  <c r="T49" i="10696"/>
  <c r="T48" i="10696"/>
  <c r="T47" i="10696"/>
  <c r="T46" i="10696"/>
  <c r="T45" i="10696"/>
  <c r="T44" i="10696"/>
  <c r="T43" i="10696"/>
  <c r="T42" i="10696"/>
  <c r="T41" i="10696"/>
  <c r="T40" i="10696"/>
  <c r="T39" i="10696"/>
  <c r="T38" i="10696"/>
  <c r="T37" i="10696"/>
  <c r="T36" i="10696"/>
  <c r="T35" i="10696"/>
  <c r="T34" i="10696"/>
  <c r="T33" i="10696"/>
  <c r="T32" i="10696"/>
  <c r="T31" i="10696"/>
  <c r="T30" i="10696"/>
  <c r="T29" i="10696"/>
  <c r="T28" i="10696"/>
  <c r="T27" i="10696"/>
  <c r="T26" i="10696"/>
  <c r="T25" i="10696"/>
  <c r="T24" i="10696"/>
  <c r="T23" i="10696"/>
  <c r="T22" i="10696"/>
  <c r="T21" i="10696"/>
  <c r="T20" i="10696"/>
  <c r="T19" i="10696"/>
  <c r="T18" i="10696"/>
  <c r="T17" i="10696"/>
  <c r="T16" i="10696"/>
  <c r="T15" i="10696"/>
  <c r="T13" i="10696"/>
  <c r="T12" i="10696"/>
  <c r="T11" i="10696"/>
  <c r="T10" i="10696"/>
  <c r="T9" i="10696"/>
  <c r="T8" i="10696"/>
  <c r="T7" i="10696"/>
  <c r="T6" i="10696"/>
  <c r="T5" i="10696"/>
  <c r="T4" i="10696"/>
  <c r="T3" i="10696"/>
  <c r="T2" i="10696"/>
  <c r="T1" i="10696"/>
  <c r="H75" i="10695"/>
  <c r="F75" i="10695"/>
  <c r="H168" i="10696"/>
  <c r="H167" i="10696"/>
  <c r="H166" i="10696"/>
  <c r="H165" i="10696"/>
  <c r="H164" i="10696"/>
  <c r="H163" i="10696"/>
  <c r="H162" i="10696"/>
  <c r="H161" i="10696"/>
  <c r="H160" i="10696"/>
  <c r="H159" i="10696"/>
  <c r="H158" i="10696"/>
  <c r="H157" i="10696"/>
  <c r="H156" i="10696"/>
  <c r="H155" i="10696"/>
  <c r="H154" i="10696"/>
  <c r="H153" i="10696"/>
  <c r="H152" i="10696"/>
  <c r="H151" i="10696"/>
  <c r="H150" i="10696"/>
  <c r="H149" i="10696"/>
  <c r="H148" i="10696"/>
  <c r="H147" i="10696"/>
  <c r="H146" i="10696"/>
  <c r="H145" i="10696"/>
  <c r="H144" i="10696"/>
  <c r="H143" i="10696"/>
  <c r="H142" i="10696"/>
  <c r="H141" i="10696"/>
  <c r="H140" i="10696"/>
  <c r="H139" i="10696"/>
  <c r="H138" i="10696"/>
  <c r="H137" i="10696"/>
  <c r="H136" i="10696"/>
  <c r="H135" i="10696"/>
  <c r="H134" i="10696"/>
  <c r="H133" i="10696"/>
  <c r="H132" i="10696"/>
  <c r="H131" i="10696"/>
  <c r="H130" i="10696"/>
  <c r="H129" i="10696"/>
  <c r="H128" i="10696"/>
  <c r="H127" i="10696"/>
  <c r="H126" i="10696"/>
  <c r="H125" i="10696"/>
  <c r="H124" i="10696"/>
  <c r="H123" i="10696"/>
  <c r="H122" i="10696"/>
  <c r="H121" i="10696"/>
  <c r="H120" i="10696"/>
  <c r="H119" i="10696"/>
  <c r="H118" i="10696"/>
  <c r="H117" i="10696"/>
  <c r="H116" i="10696"/>
  <c r="H115" i="10696"/>
  <c r="H114" i="10696"/>
  <c r="H113" i="10696"/>
  <c r="H112" i="10696"/>
  <c r="H111" i="10696"/>
  <c r="H110" i="10696"/>
  <c r="H109" i="10696"/>
  <c r="H108" i="10696"/>
  <c r="H107" i="10696"/>
  <c r="H106" i="10696"/>
  <c r="H105" i="10696"/>
  <c r="H104" i="10696"/>
  <c r="H103" i="10696"/>
  <c r="H102" i="10696"/>
  <c r="H101" i="10696"/>
  <c r="H100" i="10696"/>
  <c r="H99" i="10696"/>
  <c r="H98" i="10696"/>
  <c r="H97" i="10696"/>
  <c r="H96" i="10696"/>
  <c r="H95" i="10696"/>
  <c r="H94" i="10696"/>
  <c r="H93" i="10696"/>
  <c r="H92" i="10696"/>
  <c r="H91" i="10696"/>
  <c r="H90" i="10696"/>
  <c r="H89" i="10696"/>
  <c r="H88" i="10696"/>
  <c r="H87" i="10696"/>
  <c r="H86" i="10696"/>
  <c r="H85" i="10696"/>
  <c r="H84" i="10696"/>
  <c r="H83" i="10696"/>
  <c r="H82" i="10696"/>
  <c r="H81" i="10696"/>
  <c r="H80" i="10696"/>
  <c r="H79" i="10696"/>
  <c r="H78" i="10696"/>
  <c r="H77" i="10696"/>
  <c r="H76" i="10696"/>
  <c r="H75" i="10696"/>
  <c r="H74" i="10696"/>
  <c r="H73" i="10696"/>
  <c r="H72" i="10696"/>
  <c r="H71" i="10696"/>
  <c r="H70" i="10696"/>
  <c r="H69" i="10696"/>
  <c r="H68" i="10696"/>
  <c r="H67" i="10696"/>
  <c r="H66" i="10696"/>
  <c r="H65" i="10696"/>
  <c r="H64" i="10696"/>
  <c r="H63" i="10696"/>
  <c r="H62" i="10696"/>
  <c r="H61" i="10696"/>
  <c r="H60" i="10696"/>
  <c r="H59" i="10696"/>
  <c r="H58" i="10696"/>
  <c r="H57" i="10696"/>
  <c r="H56" i="10696"/>
  <c r="H55" i="10696"/>
  <c r="H54" i="10696"/>
  <c r="H53" i="10696"/>
  <c r="H52" i="10696"/>
  <c r="H51" i="10696"/>
  <c r="H50" i="10696"/>
  <c r="H49" i="10696"/>
  <c r="H48" i="10696"/>
  <c r="H47" i="10696"/>
  <c r="H46" i="10696"/>
  <c r="H45" i="10696"/>
  <c r="H44" i="10696"/>
  <c r="H43" i="10696"/>
  <c r="H42" i="10696"/>
  <c r="H41" i="10696"/>
  <c r="H40" i="10696"/>
  <c r="H39" i="10696"/>
  <c r="H38" i="10696"/>
  <c r="H37" i="10696"/>
  <c r="H36" i="10696"/>
  <c r="H35" i="10696"/>
  <c r="H34" i="10696"/>
  <c r="H33" i="10696"/>
  <c r="H32" i="10696"/>
  <c r="H31" i="10696"/>
  <c r="H30" i="10696"/>
  <c r="H29" i="10696"/>
  <c r="H28" i="10696"/>
  <c r="H27" i="10696"/>
  <c r="H26" i="10696"/>
  <c r="H25" i="10696"/>
  <c r="H24" i="10696"/>
  <c r="H23" i="10696"/>
  <c r="H22" i="10696"/>
  <c r="H21" i="10696"/>
  <c r="H20" i="10696"/>
  <c r="H19" i="10696"/>
  <c r="H18" i="10696"/>
  <c r="H17" i="10696"/>
  <c r="H16" i="10696"/>
  <c r="H15" i="10696"/>
  <c r="H14" i="10696"/>
  <c r="H13" i="10696"/>
  <c r="H12" i="10696"/>
  <c r="H11" i="10696"/>
  <c r="H10" i="10696"/>
  <c r="H9" i="10696"/>
  <c r="H8" i="10696"/>
  <c r="H7" i="10696"/>
  <c r="H6" i="10696"/>
  <c r="H5" i="10696"/>
  <c r="H4" i="10696"/>
  <c r="H3" i="10696"/>
  <c r="H2" i="10696"/>
  <c r="H1" i="10696"/>
  <c r="C1" i="10696"/>
  <c r="H181" i="10695"/>
  <c r="H183" i="10695" s="1"/>
  <c r="H72" i="10695"/>
  <c r="V1921" i="10688"/>
  <c r="V1922" i="10688"/>
  <c r="V1923" i="10688"/>
  <c r="V1924" i="10688"/>
  <c r="V1925" i="10688"/>
  <c r="V1926" i="10688"/>
  <c r="V1927" i="10688"/>
  <c r="V1928" i="10688"/>
  <c r="V1929" i="10688"/>
  <c r="V1930" i="10688"/>
  <c r="V1931" i="10688"/>
  <c r="V1932" i="10688"/>
  <c r="V1933" i="10688"/>
  <c r="V1934" i="10688"/>
  <c r="V1935" i="10688"/>
  <c r="V1936" i="10688"/>
  <c r="V1937" i="10688"/>
  <c r="V1938" i="10688"/>
  <c r="V1939" i="10688"/>
  <c r="V1940" i="10688"/>
  <c r="V1941" i="10688"/>
  <c r="V1942" i="10688"/>
  <c r="V1943" i="10688"/>
  <c r="V1944" i="10688"/>
  <c r="V1945" i="10688"/>
  <c r="V1946" i="10688"/>
  <c r="V1947" i="10688"/>
  <c r="V1948" i="10688"/>
  <c r="V1949" i="10688"/>
  <c r="V1950" i="10688"/>
  <c r="V1951" i="10688"/>
  <c r="V1952" i="10688"/>
  <c r="V1953" i="10688"/>
  <c r="V1954" i="10688"/>
  <c r="V1955" i="10688"/>
  <c r="V1956" i="10688"/>
  <c r="V1957" i="10688"/>
  <c r="V1958" i="10688"/>
  <c r="V1959" i="10688"/>
  <c r="V1960" i="10688"/>
  <c r="V1961" i="10688"/>
  <c r="V1962" i="10688"/>
  <c r="V1963" i="10688"/>
  <c r="V1964" i="10688"/>
  <c r="V1965" i="10688"/>
  <c r="V1966" i="10688"/>
  <c r="V1967" i="10688"/>
  <c r="V1968" i="10688"/>
  <c r="V1969" i="10688"/>
  <c r="V1970" i="10688"/>
  <c r="V1971" i="10688"/>
  <c r="V1972" i="10688"/>
  <c r="V1973" i="10688"/>
  <c r="V1974" i="10688"/>
  <c r="V1975" i="10688"/>
  <c r="V1976" i="10688"/>
  <c r="V1977" i="10688"/>
  <c r="V1978" i="10688"/>
  <c r="V1979" i="10688"/>
  <c r="V1980" i="10688"/>
  <c r="V1981" i="10688"/>
  <c r="V1982" i="10688"/>
  <c r="V1983" i="10688"/>
  <c r="V1984" i="10688"/>
  <c r="V1985" i="10688"/>
  <c r="V1986" i="10688"/>
  <c r="V1987" i="10688"/>
  <c r="V1988" i="10688"/>
  <c r="V1989" i="10688"/>
  <c r="V1990" i="10688"/>
  <c r="V1991" i="10688"/>
  <c r="V1992" i="10688"/>
  <c r="V1993" i="10688"/>
  <c r="V1994" i="10688"/>
  <c r="V1995" i="10688"/>
  <c r="V1996" i="10688"/>
  <c r="V1997" i="10688"/>
  <c r="V1998" i="10688"/>
  <c r="V1999" i="10688"/>
  <c r="V2000" i="10688"/>
  <c r="V2001" i="10688"/>
  <c r="V2002" i="10688"/>
  <c r="V2003" i="10688"/>
  <c r="V2004" i="10688"/>
  <c r="V2005" i="10688"/>
  <c r="V2006" i="10688"/>
  <c r="V2007" i="10688"/>
  <c r="V2008" i="10688"/>
  <c r="V2009" i="10688"/>
  <c r="V2010" i="10688"/>
  <c r="V2011" i="10688"/>
  <c r="V2012" i="10688"/>
  <c r="V2013" i="10688"/>
  <c r="V2014" i="10688"/>
  <c r="V2015" i="10688"/>
  <c r="V2016" i="10688"/>
  <c r="V2017" i="10688"/>
  <c r="V2018" i="10688"/>
  <c r="V2019" i="10688"/>
  <c r="V2020" i="10688"/>
  <c r="V2021" i="10688"/>
  <c r="V2022" i="10688"/>
  <c r="V2023" i="10688"/>
  <c r="V2024" i="10688"/>
  <c r="V1859" i="10688"/>
  <c r="V1860" i="10688"/>
  <c r="V1861" i="10688"/>
  <c r="V1862" i="10688"/>
  <c r="V1863" i="10688"/>
  <c r="V1864" i="10688"/>
  <c r="V1865" i="10688"/>
  <c r="V1866" i="10688"/>
  <c r="V1867" i="10688"/>
  <c r="V1868" i="10688"/>
  <c r="V1869" i="10688"/>
  <c r="V1870" i="10688"/>
  <c r="V1871" i="10688"/>
  <c r="V1872" i="10688"/>
  <c r="V1873" i="10688"/>
  <c r="V1874" i="10688"/>
  <c r="V1875" i="10688"/>
  <c r="V1876" i="10688"/>
  <c r="V1877" i="10688"/>
  <c r="V1878" i="10688"/>
  <c r="V1879" i="10688"/>
  <c r="V1880" i="10688"/>
  <c r="V1881" i="10688"/>
  <c r="V1882" i="10688"/>
  <c r="V1883" i="10688"/>
  <c r="V1884" i="10688"/>
  <c r="V1885" i="10688"/>
  <c r="V1886" i="10688"/>
  <c r="V1887" i="10688"/>
  <c r="V1888" i="10688"/>
  <c r="V1889" i="10688"/>
  <c r="V1890" i="10688"/>
  <c r="V1891" i="10688"/>
  <c r="V1892" i="10688"/>
  <c r="V1893" i="10688"/>
  <c r="V1894" i="10688"/>
  <c r="V1895" i="10688"/>
  <c r="V1896" i="10688"/>
  <c r="V1897" i="10688"/>
  <c r="V1898" i="10688"/>
  <c r="V1899" i="10688"/>
  <c r="V1900" i="10688"/>
  <c r="V1901" i="10688"/>
  <c r="V1902" i="10688"/>
  <c r="V1903" i="10688"/>
  <c r="V1904" i="10688"/>
  <c r="V1905" i="10688"/>
  <c r="V1906" i="10688"/>
  <c r="V1907" i="10688"/>
  <c r="V1908" i="10688"/>
  <c r="V1909" i="10688"/>
  <c r="V1910" i="10688"/>
  <c r="V1911" i="10688"/>
  <c r="V1912" i="10688"/>
  <c r="V1913" i="10688"/>
  <c r="V1914" i="10688"/>
  <c r="V1915" i="10688"/>
  <c r="V1916" i="10688"/>
  <c r="V1917" i="10688"/>
  <c r="V1918" i="10688"/>
  <c r="V1919" i="10688"/>
  <c r="V1753" i="10688"/>
  <c r="V1754" i="10688"/>
  <c r="V1755" i="10688"/>
  <c r="V1756" i="10688"/>
  <c r="V1757" i="10688"/>
  <c r="V1758" i="10688"/>
  <c r="V1759" i="10688"/>
  <c r="V1760" i="10688"/>
  <c r="V1761" i="10688"/>
  <c r="V1762" i="10688"/>
  <c r="V1763" i="10688"/>
  <c r="V1764" i="10688"/>
  <c r="V1765" i="10688"/>
  <c r="V1766" i="10688"/>
  <c r="V1767" i="10688"/>
  <c r="V1768" i="10688"/>
  <c r="V1769" i="10688"/>
  <c r="V1770" i="10688"/>
  <c r="V1771" i="10688"/>
  <c r="V1772" i="10688"/>
  <c r="V1773" i="10688"/>
  <c r="V1774" i="10688"/>
  <c r="V1775" i="10688"/>
  <c r="V1776" i="10688"/>
  <c r="V1777" i="10688"/>
  <c r="V1778" i="10688"/>
  <c r="V1779" i="10688"/>
  <c r="V1780" i="10688"/>
  <c r="V1781" i="10688"/>
  <c r="V1782" i="10688"/>
  <c r="V1783" i="10688"/>
  <c r="V1784" i="10688"/>
  <c r="V1785" i="10688"/>
  <c r="V1786" i="10688"/>
  <c r="V1787" i="10688"/>
  <c r="V1788" i="10688"/>
  <c r="V1789" i="10688"/>
  <c r="V1790" i="10688"/>
  <c r="V1791" i="10688"/>
  <c r="V1792" i="10688"/>
  <c r="V1793" i="10688"/>
  <c r="V1794" i="10688"/>
  <c r="V1795" i="10688"/>
  <c r="V1796" i="10688"/>
  <c r="V1797" i="10688"/>
  <c r="V1798" i="10688"/>
  <c r="V1799" i="10688"/>
  <c r="V1800" i="10688"/>
  <c r="V1801" i="10688"/>
  <c r="V1802" i="10688"/>
  <c r="V1803" i="10688"/>
  <c r="V1804" i="10688"/>
  <c r="V1805" i="10688"/>
  <c r="V1806" i="10688"/>
  <c r="V1807" i="10688"/>
  <c r="V1808" i="10688"/>
  <c r="V1809" i="10688"/>
  <c r="V1810" i="10688"/>
  <c r="V1811" i="10688"/>
  <c r="V1812" i="10688"/>
  <c r="V1813" i="10688"/>
  <c r="V1814" i="10688"/>
  <c r="V1815" i="10688"/>
  <c r="V1816" i="10688"/>
  <c r="V1817" i="10688"/>
  <c r="V1818" i="10688"/>
  <c r="V1819" i="10688"/>
  <c r="V1820" i="10688"/>
  <c r="V1821" i="10688"/>
  <c r="V1822" i="10688"/>
  <c r="V1823" i="10688"/>
  <c r="V1824" i="10688"/>
  <c r="V1825" i="10688"/>
  <c r="V1826" i="10688"/>
  <c r="V1827" i="10688"/>
  <c r="V1828" i="10688"/>
  <c r="V1829" i="10688"/>
  <c r="V1830" i="10688"/>
  <c r="V1831" i="10688"/>
  <c r="V1832" i="10688"/>
  <c r="V1833" i="10688"/>
  <c r="V1834" i="10688"/>
  <c r="V1835" i="10688"/>
  <c r="V1836" i="10688"/>
  <c r="V1837" i="10688"/>
  <c r="V1838" i="10688"/>
  <c r="V1839" i="10688"/>
  <c r="V1840" i="10688"/>
  <c r="V1841" i="10688"/>
  <c r="V1842" i="10688"/>
  <c r="V1843" i="10688"/>
  <c r="V1844" i="10688"/>
  <c r="V1845" i="10688"/>
  <c r="V1846" i="10688"/>
  <c r="V1847" i="10688"/>
  <c r="V1848" i="10688"/>
  <c r="V1849" i="10688"/>
  <c r="V1850" i="10688"/>
  <c r="V1851" i="10688"/>
  <c r="V1852" i="10688"/>
  <c r="V1853" i="10688"/>
  <c r="V1854" i="10688"/>
  <c r="V1855" i="10688"/>
  <c r="V1856" i="10688"/>
  <c r="V1691" i="10688"/>
  <c r="V1692" i="10688"/>
  <c r="V1693" i="10688"/>
  <c r="V1694" i="10688"/>
  <c r="V1695" i="10688"/>
  <c r="V1696" i="10688"/>
  <c r="V1697" i="10688"/>
  <c r="V1698" i="10688"/>
  <c r="V1699" i="10688"/>
  <c r="V1700" i="10688"/>
  <c r="V1701" i="10688"/>
  <c r="V1702" i="10688"/>
  <c r="V1703" i="10688"/>
  <c r="V1704" i="10688"/>
  <c r="V1705" i="10688"/>
  <c r="V1706" i="10688"/>
  <c r="V1707" i="10688"/>
  <c r="V1708" i="10688"/>
  <c r="V1709" i="10688"/>
  <c r="V1710" i="10688"/>
  <c r="V1711" i="10688"/>
  <c r="V1712" i="10688"/>
  <c r="V1713" i="10688"/>
  <c r="V1714" i="10688"/>
  <c r="V1715" i="10688"/>
  <c r="V1716" i="10688"/>
  <c r="V1717" i="10688"/>
  <c r="V1718" i="10688"/>
  <c r="V1719" i="10688"/>
  <c r="V1720" i="10688"/>
  <c r="V1721" i="10688"/>
  <c r="V1722" i="10688"/>
  <c r="V1723" i="10688"/>
  <c r="V1724" i="10688"/>
  <c r="V1725" i="10688"/>
  <c r="V1726" i="10688"/>
  <c r="V1727" i="10688"/>
  <c r="V1728" i="10688"/>
  <c r="V1729" i="10688"/>
  <c r="V1730" i="10688"/>
  <c r="V1731" i="10688"/>
  <c r="V1732" i="10688"/>
  <c r="V1733" i="10688"/>
  <c r="V1734" i="10688"/>
  <c r="V1735" i="10688"/>
  <c r="V1736" i="10688"/>
  <c r="V1737" i="10688"/>
  <c r="V1738" i="10688"/>
  <c r="V1739" i="10688"/>
  <c r="V1740" i="10688"/>
  <c r="V1741" i="10688"/>
  <c r="V1742" i="10688"/>
  <c r="V1743" i="10688"/>
  <c r="V1744" i="10688"/>
  <c r="V1745" i="10688"/>
  <c r="V1746" i="10688"/>
  <c r="V1747" i="10688"/>
  <c r="V1748" i="10688"/>
  <c r="V1749" i="10688"/>
  <c r="V1750" i="10688"/>
  <c r="V1751" i="10688"/>
  <c r="V1585" i="10688"/>
  <c r="V1586" i="10688"/>
  <c r="V1587" i="10688"/>
  <c r="V1588" i="10688"/>
  <c r="V1589" i="10688"/>
  <c r="V1590" i="10688"/>
  <c r="V1591" i="10688"/>
  <c r="V1592" i="10688"/>
  <c r="V1593" i="10688"/>
  <c r="V1594" i="10688"/>
  <c r="V1595" i="10688"/>
  <c r="V1596" i="10688"/>
  <c r="V1597" i="10688"/>
  <c r="V1598" i="10688"/>
  <c r="V1599" i="10688"/>
  <c r="V1600" i="10688"/>
  <c r="V1601" i="10688"/>
  <c r="V1602" i="10688"/>
  <c r="V1603" i="10688"/>
  <c r="V1604" i="10688"/>
  <c r="V1605" i="10688"/>
  <c r="V1606" i="10688"/>
  <c r="V1607" i="10688"/>
  <c r="V1608" i="10688"/>
  <c r="V1609" i="10688"/>
  <c r="V1610" i="10688"/>
  <c r="V1611" i="10688"/>
  <c r="V1612" i="10688"/>
  <c r="V1613" i="10688"/>
  <c r="V1614" i="10688"/>
  <c r="V1615" i="10688"/>
  <c r="V1616" i="10688"/>
  <c r="V1617" i="10688"/>
  <c r="V1618" i="10688"/>
  <c r="V1619" i="10688"/>
  <c r="V1620" i="10688"/>
  <c r="V1621" i="10688"/>
  <c r="V1622" i="10688"/>
  <c r="V1623" i="10688"/>
  <c r="V1624" i="10688"/>
  <c r="V1625" i="10688"/>
  <c r="V1626" i="10688"/>
  <c r="V1627" i="10688"/>
  <c r="V1628" i="10688"/>
  <c r="V1629" i="10688"/>
  <c r="V1630" i="10688"/>
  <c r="V1631" i="10688"/>
  <c r="V1632" i="10688"/>
  <c r="V1633" i="10688"/>
  <c r="V1634" i="10688"/>
  <c r="V1635" i="10688"/>
  <c r="V1636" i="10688"/>
  <c r="V1637" i="10688"/>
  <c r="V1638" i="10688"/>
  <c r="V1639" i="10688"/>
  <c r="V1640" i="10688"/>
  <c r="V1641" i="10688"/>
  <c r="V1642" i="10688"/>
  <c r="V1643" i="10688"/>
  <c r="V1644" i="10688"/>
  <c r="V1645" i="10688"/>
  <c r="V1646" i="10688"/>
  <c r="V1647" i="10688"/>
  <c r="V1648" i="10688"/>
  <c r="V1649" i="10688"/>
  <c r="V1650" i="10688"/>
  <c r="V1651" i="10688"/>
  <c r="V1652" i="10688"/>
  <c r="V1653" i="10688"/>
  <c r="V1654" i="10688"/>
  <c r="V1655" i="10688"/>
  <c r="V1656" i="10688"/>
  <c r="V1657" i="10688"/>
  <c r="V1658" i="10688"/>
  <c r="V1659" i="10688"/>
  <c r="V1660" i="10688"/>
  <c r="V1661" i="10688"/>
  <c r="V1662" i="10688"/>
  <c r="V1663" i="10688"/>
  <c r="V1664" i="10688"/>
  <c r="V1665" i="10688"/>
  <c r="V1666" i="10688"/>
  <c r="V1667" i="10688"/>
  <c r="V1668" i="10688"/>
  <c r="V1669" i="10688"/>
  <c r="V1670" i="10688"/>
  <c r="V1671" i="10688"/>
  <c r="V1672" i="10688"/>
  <c r="V1673" i="10688"/>
  <c r="V1674" i="10688"/>
  <c r="V1675" i="10688"/>
  <c r="V1676" i="10688"/>
  <c r="V1677" i="10688"/>
  <c r="V1678" i="10688"/>
  <c r="V1679" i="10688"/>
  <c r="V1680" i="10688"/>
  <c r="V1681" i="10688"/>
  <c r="V1682" i="10688"/>
  <c r="V1683" i="10688"/>
  <c r="V1684" i="10688"/>
  <c r="V1685" i="10688"/>
  <c r="V1686" i="10688"/>
  <c r="V1687" i="10688"/>
  <c r="V1688" i="10688"/>
  <c r="V1523" i="10688"/>
  <c r="V1524" i="10688"/>
  <c r="V1525" i="10688"/>
  <c r="V1526" i="10688"/>
  <c r="V1527" i="10688"/>
  <c r="V1528" i="10688"/>
  <c r="V1529" i="10688"/>
  <c r="V1530" i="10688"/>
  <c r="V1531" i="10688"/>
  <c r="V1532" i="10688"/>
  <c r="V1533" i="10688"/>
  <c r="V1534" i="10688"/>
  <c r="V1535" i="10688"/>
  <c r="V1536" i="10688"/>
  <c r="V1537" i="10688"/>
  <c r="V1538" i="10688"/>
  <c r="V1539" i="10688"/>
  <c r="V1540" i="10688"/>
  <c r="V1541" i="10688"/>
  <c r="V1542" i="10688"/>
  <c r="V1543" i="10688"/>
  <c r="V1544" i="10688"/>
  <c r="V1545" i="10688"/>
  <c r="V1546" i="10688"/>
  <c r="V1547" i="10688"/>
  <c r="V1548" i="10688"/>
  <c r="V1549" i="10688"/>
  <c r="V1550" i="10688"/>
  <c r="V1551" i="10688"/>
  <c r="V1552" i="10688"/>
  <c r="V1553" i="10688"/>
  <c r="V1554" i="10688"/>
  <c r="V1555" i="10688"/>
  <c r="V1556" i="10688"/>
  <c r="V1557" i="10688"/>
  <c r="V1558" i="10688"/>
  <c r="V1559" i="10688"/>
  <c r="V1560" i="10688"/>
  <c r="V1561" i="10688"/>
  <c r="V1562" i="10688"/>
  <c r="V1563" i="10688"/>
  <c r="V1564" i="10688"/>
  <c r="V1565" i="10688"/>
  <c r="V1566" i="10688"/>
  <c r="V1567" i="10688"/>
  <c r="V1568" i="10688"/>
  <c r="V1569" i="10688"/>
  <c r="V1570" i="10688"/>
  <c r="V1571" i="10688"/>
  <c r="V1572" i="10688"/>
  <c r="V1573" i="10688"/>
  <c r="V1574" i="10688"/>
  <c r="V1575" i="10688"/>
  <c r="V1576" i="10688"/>
  <c r="V1577" i="10688"/>
  <c r="V1578" i="10688"/>
  <c r="V1579" i="10688"/>
  <c r="V1580" i="10688"/>
  <c r="V1581" i="10688"/>
  <c r="V1582" i="10688"/>
  <c r="V1583" i="10688"/>
  <c r="V1417" i="10688"/>
  <c r="V1418" i="10688"/>
  <c r="V1419" i="10688"/>
  <c r="V1420" i="10688"/>
  <c r="V1421" i="10688"/>
  <c r="V1422" i="10688"/>
  <c r="V1423" i="10688"/>
  <c r="V1424" i="10688"/>
  <c r="V1425" i="10688"/>
  <c r="V1426" i="10688"/>
  <c r="V1427" i="10688"/>
  <c r="V1428" i="10688"/>
  <c r="V1429" i="10688"/>
  <c r="V1430" i="10688"/>
  <c r="V1431" i="10688"/>
  <c r="V1432" i="10688"/>
  <c r="V1433" i="10688"/>
  <c r="V1434" i="10688"/>
  <c r="V1435" i="10688"/>
  <c r="V1436" i="10688"/>
  <c r="V1437" i="10688"/>
  <c r="V1438" i="10688"/>
  <c r="V1439" i="10688"/>
  <c r="V1440" i="10688"/>
  <c r="V1441" i="10688"/>
  <c r="V1442" i="10688"/>
  <c r="V1443" i="10688"/>
  <c r="V1444" i="10688"/>
  <c r="V1445" i="10688"/>
  <c r="V1446" i="10688"/>
  <c r="V1447" i="10688"/>
  <c r="V1448" i="10688"/>
  <c r="V1449" i="10688"/>
  <c r="V1450" i="10688"/>
  <c r="V1451" i="10688"/>
  <c r="V1452" i="10688"/>
  <c r="V1453" i="10688"/>
  <c r="V1454" i="10688"/>
  <c r="V1455" i="10688"/>
  <c r="V1456" i="10688"/>
  <c r="V1457" i="10688"/>
  <c r="V1458" i="10688"/>
  <c r="V1459" i="10688"/>
  <c r="V1460" i="10688"/>
  <c r="V1461" i="10688"/>
  <c r="V1462" i="10688"/>
  <c r="V1463" i="10688"/>
  <c r="V1464" i="10688"/>
  <c r="V1465" i="10688"/>
  <c r="V1466" i="10688"/>
  <c r="V1467" i="10688"/>
  <c r="V1468" i="10688"/>
  <c r="V1469" i="10688"/>
  <c r="V1470" i="10688"/>
  <c r="V1471" i="10688"/>
  <c r="V1472" i="10688"/>
  <c r="V1473" i="10688"/>
  <c r="V1474" i="10688"/>
  <c r="V1475" i="10688"/>
  <c r="V1476" i="10688"/>
  <c r="V1477" i="10688"/>
  <c r="V1478" i="10688"/>
  <c r="V1479" i="10688"/>
  <c r="V1480" i="10688"/>
  <c r="V1481" i="10688"/>
  <c r="V1482" i="10688"/>
  <c r="V1483" i="10688"/>
  <c r="V1484" i="10688"/>
  <c r="V1485" i="10688"/>
  <c r="V1486" i="10688"/>
  <c r="V1487" i="10688"/>
  <c r="V1488" i="10688"/>
  <c r="V1489" i="10688"/>
  <c r="V1490" i="10688"/>
  <c r="V1491" i="10688"/>
  <c r="V1492" i="10688"/>
  <c r="V1493" i="10688"/>
  <c r="V1494" i="10688"/>
  <c r="V1495" i="10688"/>
  <c r="V1496" i="10688"/>
  <c r="V1497" i="10688"/>
  <c r="V1498" i="10688"/>
  <c r="V1499" i="10688"/>
  <c r="V1500" i="10688"/>
  <c r="V1501" i="10688"/>
  <c r="V1502" i="10688"/>
  <c r="V1503" i="10688"/>
  <c r="V1504" i="10688"/>
  <c r="V1505" i="10688"/>
  <c r="V1506" i="10688"/>
  <c r="V1507" i="10688"/>
  <c r="V1508" i="10688"/>
  <c r="V1509" i="10688"/>
  <c r="V1510" i="10688"/>
  <c r="V1511" i="10688"/>
  <c r="V1512" i="10688"/>
  <c r="V1513" i="10688"/>
  <c r="V1514" i="10688"/>
  <c r="V1515" i="10688"/>
  <c r="V1516" i="10688"/>
  <c r="V1517" i="10688"/>
  <c r="V1518" i="10688"/>
  <c r="V1519" i="10688"/>
  <c r="V1520" i="10688"/>
  <c r="V1355" i="10688"/>
  <c r="V1356" i="10688"/>
  <c r="V1357" i="10688"/>
  <c r="V1358" i="10688"/>
  <c r="V1359" i="10688"/>
  <c r="V1360" i="10688"/>
  <c r="V1361" i="10688"/>
  <c r="V1362" i="10688"/>
  <c r="V1363" i="10688"/>
  <c r="V1364" i="10688"/>
  <c r="V1365" i="10688"/>
  <c r="V1366" i="10688"/>
  <c r="V1367" i="10688"/>
  <c r="V1368" i="10688"/>
  <c r="V1369" i="10688"/>
  <c r="V1370" i="10688"/>
  <c r="V1371" i="10688"/>
  <c r="V1372" i="10688"/>
  <c r="V1373" i="10688"/>
  <c r="V1374" i="10688"/>
  <c r="V1375" i="10688"/>
  <c r="V1376" i="10688"/>
  <c r="V1377" i="10688"/>
  <c r="V1378" i="10688"/>
  <c r="V1379" i="10688"/>
  <c r="V1380" i="10688"/>
  <c r="V1381" i="10688"/>
  <c r="V1382" i="10688"/>
  <c r="V1383" i="10688"/>
  <c r="V1384" i="10688"/>
  <c r="V1385" i="10688"/>
  <c r="V1386" i="10688"/>
  <c r="V1387" i="10688"/>
  <c r="V1388" i="10688"/>
  <c r="V1389" i="10688"/>
  <c r="V1390" i="10688"/>
  <c r="V1391" i="10688"/>
  <c r="V1392" i="10688"/>
  <c r="V1393" i="10688"/>
  <c r="V1394" i="10688"/>
  <c r="V1395" i="10688"/>
  <c r="V1396" i="10688"/>
  <c r="V1397" i="10688"/>
  <c r="V1398" i="10688"/>
  <c r="V1399" i="10688"/>
  <c r="V1400" i="10688"/>
  <c r="V1401" i="10688"/>
  <c r="V1402" i="10688"/>
  <c r="V1403" i="10688"/>
  <c r="V1404" i="10688"/>
  <c r="V1405" i="10688"/>
  <c r="V1406" i="10688"/>
  <c r="V1407" i="10688"/>
  <c r="V1408" i="10688"/>
  <c r="V1409" i="10688"/>
  <c r="V1410" i="10688"/>
  <c r="V1411" i="10688"/>
  <c r="V1412" i="10688"/>
  <c r="V1413" i="10688"/>
  <c r="V1414" i="10688"/>
  <c r="V1415" i="10688"/>
  <c r="V1249" i="10688"/>
  <c r="V1250" i="10688"/>
  <c r="V1251" i="10688"/>
  <c r="V1252" i="10688"/>
  <c r="V1253" i="10688"/>
  <c r="V1254" i="10688"/>
  <c r="V1255" i="10688"/>
  <c r="V1256" i="10688"/>
  <c r="V1257" i="10688"/>
  <c r="V1258" i="10688"/>
  <c r="V1259" i="10688"/>
  <c r="V1260" i="10688"/>
  <c r="V1261" i="10688"/>
  <c r="V1262" i="10688"/>
  <c r="V1263" i="10688"/>
  <c r="V1264" i="10688"/>
  <c r="V1265" i="10688"/>
  <c r="V1266" i="10688"/>
  <c r="V1267" i="10688"/>
  <c r="V1268" i="10688"/>
  <c r="V1269" i="10688"/>
  <c r="V1270" i="10688"/>
  <c r="V1271" i="10688"/>
  <c r="V1272" i="10688"/>
  <c r="V1273" i="10688"/>
  <c r="V1274" i="10688"/>
  <c r="V1275" i="10688"/>
  <c r="V1276" i="10688"/>
  <c r="V1277" i="10688"/>
  <c r="V1278" i="10688"/>
  <c r="V1279" i="10688"/>
  <c r="V1280" i="10688"/>
  <c r="V1281" i="10688"/>
  <c r="V1282" i="10688"/>
  <c r="V1283" i="10688"/>
  <c r="V1284" i="10688"/>
  <c r="V1285" i="10688"/>
  <c r="V1286" i="10688"/>
  <c r="V1287" i="10688"/>
  <c r="V1288" i="10688"/>
  <c r="V1289" i="10688"/>
  <c r="V1290" i="10688"/>
  <c r="V1291" i="10688"/>
  <c r="V1292" i="10688"/>
  <c r="V1293" i="10688"/>
  <c r="V1294" i="10688"/>
  <c r="V1295" i="10688"/>
  <c r="V1296" i="10688"/>
  <c r="V1297" i="10688"/>
  <c r="V1298" i="10688"/>
  <c r="V1299" i="10688"/>
  <c r="V1300" i="10688"/>
  <c r="V1301" i="10688"/>
  <c r="V1302" i="10688"/>
  <c r="V1303" i="10688"/>
  <c r="V1304" i="10688"/>
  <c r="V1305" i="10688"/>
  <c r="V1306" i="10688"/>
  <c r="V1307" i="10688"/>
  <c r="V1308" i="10688"/>
  <c r="V1309" i="10688"/>
  <c r="V1310" i="10688"/>
  <c r="V1311" i="10688"/>
  <c r="V1312" i="10688"/>
  <c r="V1313" i="10688"/>
  <c r="V1314" i="10688"/>
  <c r="V1315" i="10688"/>
  <c r="V1316" i="10688"/>
  <c r="V1317" i="10688"/>
  <c r="V1318" i="10688"/>
  <c r="V1319" i="10688"/>
  <c r="V1320" i="10688"/>
  <c r="V1321" i="10688"/>
  <c r="V1322" i="10688"/>
  <c r="V1323" i="10688"/>
  <c r="V1324" i="10688"/>
  <c r="V1325" i="10688"/>
  <c r="V1326" i="10688"/>
  <c r="V1327" i="10688"/>
  <c r="V1328" i="10688"/>
  <c r="V1329" i="10688"/>
  <c r="V1330" i="10688"/>
  <c r="V1331" i="10688"/>
  <c r="V1332" i="10688"/>
  <c r="V1333" i="10688"/>
  <c r="V1334" i="10688"/>
  <c r="V1335" i="10688"/>
  <c r="V1336" i="10688"/>
  <c r="V1337" i="10688"/>
  <c r="V1338" i="10688"/>
  <c r="V1339" i="10688"/>
  <c r="V1340" i="10688"/>
  <c r="V1341" i="10688"/>
  <c r="V1342" i="10688"/>
  <c r="V1343" i="10688"/>
  <c r="V1344" i="10688"/>
  <c r="V1345" i="10688"/>
  <c r="V1346" i="10688"/>
  <c r="V1347" i="10688"/>
  <c r="V1348" i="10688"/>
  <c r="V1349" i="10688"/>
  <c r="V1350" i="10688"/>
  <c r="V1351" i="10688"/>
  <c r="V1352" i="10688"/>
  <c r="V1187" i="10688"/>
  <c r="V1188" i="10688"/>
  <c r="V1189" i="10688"/>
  <c r="V1190" i="10688"/>
  <c r="V1191" i="10688"/>
  <c r="V1192" i="10688"/>
  <c r="V1193" i="10688"/>
  <c r="V1194" i="10688"/>
  <c r="V1195" i="10688"/>
  <c r="V1196" i="10688"/>
  <c r="V1197" i="10688"/>
  <c r="V1198" i="10688"/>
  <c r="V1199" i="10688"/>
  <c r="V1200" i="10688"/>
  <c r="V1201" i="10688"/>
  <c r="V1202" i="10688"/>
  <c r="V1203" i="10688"/>
  <c r="V1204" i="10688"/>
  <c r="V1205" i="10688"/>
  <c r="V1206" i="10688"/>
  <c r="V1207" i="10688"/>
  <c r="V1208" i="10688"/>
  <c r="V1209" i="10688"/>
  <c r="V1210" i="10688"/>
  <c r="V1211" i="10688"/>
  <c r="V1212" i="10688"/>
  <c r="V1213" i="10688"/>
  <c r="V1214" i="10688"/>
  <c r="V1215" i="10688"/>
  <c r="V1216" i="10688"/>
  <c r="V1217" i="10688"/>
  <c r="V1218" i="10688"/>
  <c r="V1219" i="10688"/>
  <c r="V1220" i="10688"/>
  <c r="V1221" i="10688"/>
  <c r="V1222" i="10688"/>
  <c r="V1223" i="10688"/>
  <c r="V1224" i="10688"/>
  <c r="V1225" i="10688"/>
  <c r="V1226" i="10688"/>
  <c r="V1227" i="10688"/>
  <c r="V1228" i="10688"/>
  <c r="V1229" i="10688"/>
  <c r="V1230" i="10688"/>
  <c r="V1231" i="10688"/>
  <c r="V1232" i="10688"/>
  <c r="V1233" i="10688"/>
  <c r="V1234" i="10688"/>
  <c r="V1235" i="10688"/>
  <c r="V1236" i="10688"/>
  <c r="V1237" i="10688"/>
  <c r="V1238" i="10688"/>
  <c r="V1239" i="10688"/>
  <c r="V1240" i="10688"/>
  <c r="V1241" i="10688"/>
  <c r="V1242" i="10688"/>
  <c r="V1243" i="10688"/>
  <c r="V1244" i="10688"/>
  <c r="V1245" i="10688"/>
  <c r="V1246" i="10688"/>
  <c r="V1247" i="10688"/>
  <c r="V1081" i="10688"/>
  <c r="V1082" i="10688"/>
  <c r="V1083" i="10688"/>
  <c r="V1084" i="10688"/>
  <c r="V1085" i="10688"/>
  <c r="V1086" i="10688"/>
  <c r="V1087" i="10688"/>
  <c r="V1088" i="10688"/>
  <c r="V1089" i="10688"/>
  <c r="V1090" i="10688"/>
  <c r="V1091" i="10688"/>
  <c r="V1092" i="10688"/>
  <c r="V1093" i="10688"/>
  <c r="V1094" i="10688"/>
  <c r="V1095" i="10688"/>
  <c r="V1096" i="10688"/>
  <c r="V1097" i="10688"/>
  <c r="V1098" i="10688"/>
  <c r="V1099" i="10688"/>
  <c r="V1100" i="10688"/>
  <c r="V1101" i="10688"/>
  <c r="V1102" i="10688"/>
  <c r="V1103" i="10688"/>
  <c r="V1104" i="10688"/>
  <c r="V1105" i="10688"/>
  <c r="V1106" i="10688"/>
  <c r="V1107" i="10688"/>
  <c r="V1108" i="10688"/>
  <c r="V1109" i="10688"/>
  <c r="V1110" i="10688"/>
  <c r="V1111" i="10688"/>
  <c r="V1112" i="10688"/>
  <c r="V1113" i="10688"/>
  <c r="V1114" i="10688"/>
  <c r="V1115" i="10688"/>
  <c r="V1116" i="10688"/>
  <c r="V1117" i="10688"/>
  <c r="V1118" i="10688"/>
  <c r="V1119" i="10688"/>
  <c r="V1120" i="10688"/>
  <c r="V1121" i="10688"/>
  <c r="V1122" i="10688"/>
  <c r="V1123" i="10688"/>
  <c r="V1124" i="10688"/>
  <c r="V1125" i="10688"/>
  <c r="V1126" i="10688"/>
  <c r="V1127" i="10688"/>
  <c r="V1128" i="10688"/>
  <c r="V1129" i="10688"/>
  <c r="V1130" i="10688"/>
  <c r="V1131" i="10688"/>
  <c r="V1132" i="10688"/>
  <c r="V1133" i="10688"/>
  <c r="V1134" i="10688"/>
  <c r="V1135" i="10688"/>
  <c r="V1136" i="10688"/>
  <c r="V1137" i="10688"/>
  <c r="V1138" i="10688"/>
  <c r="V1139" i="10688"/>
  <c r="V1140" i="10688"/>
  <c r="V1141" i="10688"/>
  <c r="V1142" i="10688"/>
  <c r="V1143" i="10688"/>
  <c r="V1144" i="10688"/>
  <c r="V1145" i="10688"/>
  <c r="V1146" i="10688"/>
  <c r="V1147" i="10688"/>
  <c r="V1148" i="10688"/>
  <c r="V1149" i="10688"/>
  <c r="V1150" i="10688"/>
  <c r="V1151" i="10688"/>
  <c r="V1152" i="10688"/>
  <c r="V1153" i="10688"/>
  <c r="V1154" i="10688"/>
  <c r="V1155" i="10688"/>
  <c r="V1156" i="10688"/>
  <c r="V1157" i="10688"/>
  <c r="V1158" i="10688"/>
  <c r="V1159" i="10688"/>
  <c r="V1160" i="10688"/>
  <c r="V1161" i="10688"/>
  <c r="V1162" i="10688"/>
  <c r="V1163" i="10688"/>
  <c r="V1164" i="10688"/>
  <c r="V1165" i="10688"/>
  <c r="V1166" i="10688"/>
  <c r="V1167" i="10688"/>
  <c r="V1168" i="10688"/>
  <c r="V1169" i="10688"/>
  <c r="V1170" i="10688"/>
  <c r="V1171" i="10688"/>
  <c r="V1172" i="10688"/>
  <c r="V1173" i="10688"/>
  <c r="V1174" i="10688"/>
  <c r="V1175" i="10688"/>
  <c r="V1176" i="10688"/>
  <c r="V1177" i="10688"/>
  <c r="V1178" i="10688"/>
  <c r="V1179" i="10688"/>
  <c r="V1180" i="10688"/>
  <c r="V1181" i="10688"/>
  <c r="V1182" i="10688"/>
  <c r="V1183" i="10688"/>
  <c r="V1184" i="10688"/>
  <c r="V1019" i="10688"/>
  <c r="V1020" i="10688"/>
  <c r="V1021" i="10688"/>
  <c r="V1022" i="10688"/>
  <c r="V1023" i="10688"/>
  <c r="V1024" i="10688"/>
  <c r="V1025" i="10688"/>
  <c r="V1026" i="10688"/>
  <c r="V1027" i="10688"/>
  <c r="V1028" i="10688"/>
  <c r="V1029" i="10688"/>
  <c r="V1030" i="10688"/>
  <c r="V1031" i="10688"/>
  <c r="V1032" i="10688"/>
  <c r="V1033" i="10688"/>
  <c r="V1034" i="10688"/>
  <c r="V1035" i="10688"/>
  <c r="V1036" i="10688"/>
  <c r="V1037" i="10688"/>
  <c r="V1038" i="10688"/>
  <c r="V1039" i="10688"/>
  <c r="V1040" i="10688"/>
  <c r="V1041" i="10688"/>
  <c r="V1042" i="10688"/>
  <c r="V1043" i="10688"/>
  <c r="V1044" i="10688"/>
  <c r="V1045" i="10688"/>
  <c r="V1046" i="10688"/>
  <c r="V1047" i="10688"/>
  <c r="V1048" i="10688"/>
  <c r="V1049" i="10688"/>
  <c r="V1050" i="10688"/>
  <c r="V1051" i="10688"/>
  <c r="V1052" i="10688"/>
  <c r="V1053" i="10688"/>
  <c r="V1054" i="10688"/>
  <c r="V1055" i="10688"/>
  <c r="V1056" i="10688"/>
  <c r="V1057" i="10688"/>
  <c r="V1058" i="10688"/>
  <c r="V1059" i="10688"/>
  <c r="V1060" i="10688"/>
  <c r="V1061" i="10688"/>
  <c r="V1062" i="10688"/>
  <c r="V1063" i="10688"/>
  <c r="V1064" i="10688"/>
  <c r="V1065" i="10688"/>
  <c r="V1066" i="10688"/>
  <c r="V1067" i="10688"/>
  <c r="V1068" i="10688"/>
  <c r="V1069" i="10688"/>
  <c r="V1070" i="10688"/>
  <c r="V1071" i="10688"/>
  <c r="V1072" i="10688"/>
  <c r="V1073" i="10688"/>
  <c r="V1074" i="10688"/>
  <c r="V1075" i="10688"/>
  <c r="V1076" i="10688"/>
  <c r="V1077" i="10688"/>
  <c r="V1078" i="10688"/>
  <c r="V1079" i="10688"/>
  <c r="V913" i="10688"/>
  <c r="V914" i="10688"/>
  <c r="V915" i="10688"/>
  <c r="V916" i="10688"/>
  <c r="V917" i="10688"/>
  <c r="V918" i="10688"/>
  <c r="V919" i="10688"/>
  <c r="V920" i="10688"/>
  <c r="V921" i="10688"/>
  <c r="V922" i="10688"/>
  <c r="V923" i="10688"/>
  <c r="V924" i="10688"/>
  <c r="V925" i="10688"/>
  <c r="V926" i="10688"/>
  <c r="V927" i="10688"/>
  <c r="V928" i="10688"/>
  <c r="V929" i="10688"/>
  <c r="V930" i="10688"/>
  <c r="V931" i="10688"/>
  <c r="V932" i="10688"/>
  <c r="V933" i="10688"/>
  <c r="V934" i="10688"/>
  <c r="V935" i="10688"/>
  <c r="V936" i="10688"/>
  <c r="V937" i="10688"/>
  <c r="V938" i="10688"/>
  <c r="V939" i="10688"/>
  <c r="V940" i="10688"/>
  <c r="V941" i="10688"/>
  <c r="V942" i="10688"/>
  <c r="V943" i="10688"/>
  <c r="V944" i="10688"/>
  <c r="V945" i="10688"/>
  <c r="V946" i="10688"/>
  <c r="V947" i="10688"/>
  <c r="V948" i="10688"/>
  <c r="V949" i="10688"/>
  <c r="V950" i="10688"/>
  <c r="V951" i="10688"/>
  <c r="V952" i="10688"/>
  <c r="V953" i="10688"/>
  <c r="V954" i="10688"/>
  <c r="V955" i="10688"/>
  <c r="V956" i="10688"/>
  <c r="V957" i="10688"/>
  <c r="V958" i="10688"/>
  <c r="V959" i="10688"/>
  <c r="V960" i="10688"/>
  <c r="V961" i="10688"/>
  <c r="V962" i="10688"/>
  <c r="V963" i="10688"/>
  <c r="V964" i="10688"/>
  <c r="V965" i="10688"/>
  <c r="V966" i="10688"/>
  <c r="V967" i="10688"/>
  <c r="V968" i="10688"/>
  <c r="V969" i="10688"/>
  <c r="V970" i="10688"/>
  <c r="V971" i="10688"/>
  <c r="V972" i="10688"/>
  <c r="V973" i="10688"/>
  <c r="V974" i="10688"/>
  <c r="V975" i="10688"/>
  <c r="V976" i="10688"/>
  <c r="V977" i="10688"/>
  <c r="V978" i="10688"/>
  <c r="V979" i="10688"/>
  <c r="V980" i="10688"/>
  <c r="V981" i="10688"/>
  <c r="V982" i="10688"/>
  <c r="V983" i="10688"/>
  <c r="V984" i="10688"/>
  <c r="V985" i="10688"/>
  <c r="V986" i="10688"/>
  <c r="V987" i="10688"/>
  <c r="V988" i="10688"/>
  <c r="V989" i="10688"/>
  <c r="V990" i="10688"/>
  <c r="V991" i="10688"/>
  <c r="V992" i="10688"/>
  <c r="V993" i="10688"/>
  <c r="V994" i="10688"/>
  <c r="V995" i="10688"/>
  <c r="V996" i="10688"/>
  <c r="V997" i="10688"/>
  <c r="V998" i="10688"/>
  <c r="V999" i="10688"/>
  <c r="V1000" i="10688"/>
  <c r="V1001" i="10688"/>
  <c r="V1002" i="10688"/>
  <c r="V1003" i="10688"/>
  <c r="V1004" i="10688"/>
  <c r="V1005" i="10688"/>
  <c r="V1006" i="10688"/>
  <c r="V1007" i="10688"/>
  <c r="V1008" i="10688"/>
  <c r="V1009" i="10688"/>
  <c r="V1010" i="10688"/>
  <c r="V1011" i="10688"/>
  <c r="V1012" i="10688"/>
  <c r="V1013" i="10688"/>
  <c r="V1014" i="10688"/>
  <c r="V1015" i="10688"/>
  <c r="V1016" i="10688"/>
  <c r="V851" i="10688"/>
  <c r="V852" i="10688"/>
  <c r="V853" i="10688"/>
  <c r="V854" i="10688"/>
  <c r="V855" i="10688"/>
  <c r="V856" i="10688"/>
  <c r="V857" i="10688"/>
  <c r="V858" i="10688"/>
  <c r="V859" i="10688"/>
  <c r="V860" i="10688"/>
  <c r="V861" i="10688"/>
  <c r="V862" i="10688"/>
  <c r="V863" i="10688"/>
  <c r="V864" i="10688"/>
  <c r="V865" i="10688"/>
  <c r="V866" i="10688"/>
  <c r="V867" i="10688"/>
  <c r="V868" i="10688"/>
  <c r="V869" i="10688"/>
  <c r="V870" i="10688"/>
  <c r="V871" i="10688"/>
  <c r="V872" i="10688"/>
  <c r="V873" i="10688"/>
  <c r="V874" i="10688"/>
  <c r="V875" i="10688"/>
  <c r="V876" i="10688"/>
  <c r="V877" i="10688"/>
  <c r="V878" i="10688"/>
  <c r="V879" i="10688"/>
  <c r="V880" i="10688"/>
  <c r="V881" i="10688"/>
  <c r="V882" i="10688"/>
  <c r="V883" i="10688"/>
  <c r="V884" i="10688"/>
  <c r="V885" i="10688"/>
  <c r="V886" i="10688"/>
  <c r="V887" i="10688"/>
  <c r="V888" i="10688"/>
  <c r="V889" i="10688"/>
  <c r="V890" i="10688"/>
  <c r="V891" i="10688"/>
  <c r="V892" i="10688"/>
  <c r="V893" i="10688"/>
  <c r="V894" i="10688"/>
  <c r="V895" i="10688"/>
  <c r="V896" i="10688"/>
  <c r="V897" i="10688"/>
  <c r="V898" i="10688"/>
  <c r="V899" i="10688"/>
  <c r="V900" i="10688"/>
  <c r="V901" i="10688"/>
  <c r="V902" i="10688"/>
  <c r="V903" i="10688"/>
  <c r="V904" i="10688"/>
  <c r="V905" i="10688"/>
  <c r="V906" i="10688"/>
  <c r="V907" i="10688"/>
  <c r="V908" i="10688"/>
  <c r="V909" i="10688"/>
  <c r="V910" i="10688"/>
  <c r="V911" i="10688"/>
  <c r="V745" i="10688"/>
  <c r="V746" i="10688"/>
  <c r="V747" i="10688"/>
  <c r="V748" i="10688"/>
  <c r="V749" i="10688"/>
  <c r="V750" i="10688"/>
  <c r="V751" i="10688"/>
  <c r="V752" i="10688"/>
  <c r="V753" i="10688"/>
  <c r="V754" i="10688"/>
  <c r="V755" i="10688"/>
  <c r="V756" i="10688"/>
  <c r="V757" i="10688"/>
  <c r="V758" i="10688"/>
  <c r="V759" i="10688"/>
  <c r="V760" i="10688"/>
  <c r="V761" i="10688"/>
  <c r="V762" i="10688"/>
  <c r="V763" i="10688"/>
  <c r="V764" i="10688"/>
  <c r="V765" i="10688"/>
  <c r="V766" i="10688"/>
  <c r="V767" i="10688"/>
  <c r="V768" i="10688"/>
  <c r="V769" i="10688"/>
  <c r="V770" i="10688"/>
  <c r="V771" i="10688"/>
  <c r="V772" i="10688"/>
  <c r="V773" i="10688"/>
  <c r="V774" i="10688"/>
  <c r="V775" i="10688"/>
  <c r="V776" i="10688"/>
  <c r="V777" i="10688"/>
  <c r="V778" i="10688"/>
  <c r="V779" i="10688"/>
  <c r="V780" i="10688"/>
  <c r="V781" i="10688"/>
  <c r="V782" i="10688"/>
  <c r="V783" i="10688"/>
  <c r="V784" i="10688"/>
  <c r="V785" i="10688"/>
  <c r="V786" i="10688"/>
  <c r="V787" i="10688"/>
  <c r="V788" i="10688"/>
  <c r="V789" i="10688"/>
  <c r="V790" i="10688"/>
  <c r="V791" i="10688"/>
  <c r="V792" i="10688"/>
  <c r="V793" i="10688"/>
  <c r="V794" i="10688"/>
  <c r="V795" i="10688"/>
  <c r="V796" i="10688"/>
  <c r="V797" i="10688"/>
  <c r="V798" i="10688"/>
  <c r="V799" i="10688"/>
  <c r="V800" i="10688"/>
  <c r="V801" i="10688"/>
  <c r="V802" i="10688"/>
  <c r="V803" i="10688"/>
  <c r="V804" i="10688"/>
  <c r="V805" i="10688"/>
  <c r="V806" i="10688"/>
  <c r="V807" i="10688"/>
  <c r="V808" i="10688"/>
  <c r="V809" i="10688"/>
  <c r="V810" i="10688"/>
  <c r="V811" i="10688"/>
  <c r="V812" i="10688"/>
  <c r="V813" i="10688"/>
  <c r="V814" i="10688"/>
  <c r="V815" i="10688"/>
  <c r="V816" i="10688"/>
  <c r="V817" i="10688"/>
  <c r="V818" i="10688"/>
  <c r="V819" i="10688"/>
  <c r="V820" i="10688"/>
  <c r="V821" i="10688"/>
  <c r="V822" i="10688"/>
  <c r="V823" i="10688"/>
  <c r="V824" i="10688"/>
  <c r="V825" i="10688"/>
  <c r="V826" i="10688"/>
  <c r="V827" i="10688"/>
  <c r="V828" i="10688"/>
  <c r="V829" i="10688"/>
  <c r="V830" i="10688"/>
  <c r="V831" i="10688"/>
  <c r="V832" i="10688"/>
  <c r="V833" i="10688"/>
  <c r="V834" i="10688"/>
  <c r="V835" i="10688"/>
  <c r="V836" i="10688"/>
  <c r="V837" i="10688"/>
  <c r="V838" i="10688"/>
  <c r="V839" i="10688"/>
  <c r="V840" i="10688"/>
  <c r="V841" i="10688"/>
  <c r="V842" i="10688"/>
  <c r="V843" i="10688"/>
  <c r="V844" i="10688"/>
  <c r="V845" i="10688"/>
  <c r="V846" i="10688"/>
  <c r="V847" i="10688"/>
  <c r="V848" i="10688"/>
  <c r="V683" i="10688"/>
  <c r="V684" i="10688"/>
  <c r="V685" i="10688"/>
  <c r="V686" i="10688"/>
  <c r="V687" i="10688"/>
  <c r="V688" i="10688"/>
  <c r="V689" i="10688"/>
  <c r="V690" i="10688"/>
  <c r="V691" i="10688"/>
  <c r="V692" i="10688"/>
  <c r="V693" i="10688"/>
  <c r="V694" i="10688"/>
  <c r="V695" i="10688"/>
  <c r="V696" i="10688"/>
  <c r="V697" i="10688"/>
  <c r="V698" i="10688"/>
  <c r="V699" i="10688"/>
  <c r="V700" i="10688"/>
  <c r="V701" i="10688"/>
  <c r="V702" i="10688"/>
  <c r="V703" i="10688"/>
  <c r="V704" i="10688"/>
  <c r="V705" i="10688"/>
  <c r="V706" i="10688"/>
  <c r="V707" i="10688"/>
  <c r="V708" i="10688"/>
  <c r="V709" i="10688"/>
  <c r="V710" i="10688"/>
  <c r="V711" i="10688"/>
  <c r="V712" i="10688"/>
  <c r="V713" i="10688"/>
  <c r="V714" i="10688"/>
  <c r="V715" i="10688"/>
  <c r="V716" i="10688"/>
  <c r="V717" i="10688"/>
  <c r="V718" i="10688"/>
  <c r="V719" i="10688"/>
  <c r="V720" i="10688"/>
  <c r="V721" i="10688"/>
  <c r="V722" i="10688"/>
  <c r="V723" i="10688"/>
  <c r="V724" i="10688"/>
  <c r="V725" i="10688"/>
  <c r="V726" i="10688"/>
  <c r="V727" i="10688"/>
  <c r="V728" i="10688"/>
  <c r="V729" i="10688"/>
  <c r="V730" i="10688"/>
  <c r="V731" i="10688"/>
  <c r="V732" i="10688"/>
  <c r="V733" i="10688"/>
  <c r="V734" i="10688"/>
  <c r="V735" i="10688"/>
  <c r="V736" i="10688"/>
  <c r="V737" i="10688"/>
  <c r="V738" i="10688"/>
  <c r="V739" i="10688"/>
  <c r="V740" i="10688"/>
  <c r="V741" i="10688"/>
  <c r="V742" i="10688"/>
  <c r="V743" i="10688"/>
  <c r="V577" i="10688"/>
  <c r="V578" i="10688"/>
  <c r="V579" i="10688"/>
  <c r="V580" i="10688"/>
  <c r="V581" i="10688"/>
  <c r="V582" i="10688"/>
  <c r="V583" i="10688"/>
  <c r="V584" i="10688"/>
  <c r="V585" i="10688"/>
  <c r="V586" i="10688"/>
  <c r="V587" i="10688"/>
  <c r="V588" i="10688"/>
  <c r="V589" i="10688"/>
  <c r="V590" i="10688"/>
  <c r="V591" i="10688"/>
  <c r="V592" i="10688"/>
  <c r="V593" i="10688"/>
  <c r="V594" i="10688"/>
  <c r="V595" i="10688"/>
  <c r="V596" i="10688"/>
  <c r="V597" i="10688"/>
  <c r="V598" i="10688"/>
  <c r="V599" i="10688"/>
  <c r="V600" i="10688"/>
  <c r="V601" i="10688"/>
  <c r="V602" i="10688"/>
  <c r="V603" i="10688"/>
  <c r="V604" i="10688"/>
  <c r="V605" i="10688"/>
  <c r="V606" i="10688"/>
  <c r="V607" i="10688"/>
  <c r="V608" i="10688"/>
  <c r="V609" i="10688"/>
  <c r="V610" i="10688"/>
  <c r="V611" i="10688"/>
  <c r="V612" i="10688"/>
  <c r="V613" i="10688"/>
  <c r="V614" i="10688"/>
  <c r="V615" i="10688"/>
  <c r="V616" i="10688"/>
  <c r="V617" i="10688"/>
  <c r="V618" i="10688"/>
  <c r="V619" i="10688"/>
  <c r="V620" i="10688"/>
  <c r="V621" i="10688"/>
  <c r="V622" i="10688"/>
  <c r="V623" i="10688"/>
  <c r="V624" i="10688"/>
  <c r="V625" i="10688"/>
  <c r="V626" i="10688"/>
  <c r="V627" i="10688"/>
  <c r="V628" i="10688"/>
  <c r="V629" i="10688"/>
  <c r="V630" i="10688"/>
  <c r="V631" i="10688"/>
  <c r="V632" i="10688"/>
  <c r="V633" i="10688"/>
  <c r="V634" i="10688"/>
  <c r="V635" i="10688"/>
  <c r="V636" i="10688"/>
  <c r="V637" i="10688"/>
  <c r="V638" i="10688"/>
  <c r="V639" i="10688"/>
  <c r="V640" i="10688"/>
  <c r="V641" i="10688"/>
  <c r="V642" i="10688"/>
  <c r="V643" i="10688"/>
  <c r="V644" i="10688"/>
  <c r="V645" i="10688"/>
  <c r="V646" i="10688"/>
  <c r="V647" i="10688"/>
  <c r="V648" i="10688"/>
  <c r="V649" i="10688"/>
  <c r="V650" i="10688"/>
  <c r="V651" i="10688"/>
  <c r="V652" i="10688"/>
  <c r="V653" i="10688"/>
  <c r="V654" i="10688"/>
  <c r="V655" i="10688"/>
  <c r="V656" i="10688"/>
  <c r="V657" i="10688"/>
  <c r="V658" i="10688"/>
  <c r="V659" i="10688"/>
  <c r="V660" i="10688"/>
  <c r="V661" i="10688"/>
  <c r="V662" i="10688"/>
  <c r="V663" i="10688"/>
  <c r="V664" i="10688"/>
  <c r="V665" i="10688"/>
  <c r="V666" i="10688"/>
  <c r="V667" i="10688"/>
  <c r="V668" i="10688"/>
  <c r="V669" i="10688"/>
  <c r="V670" i="10688"/>
  <c r="V671" i="10688"/>
  <c r="V672" i="10688"/>
  <c r="V673" i="10688"/>
  <c r="V674" i="10688"/>
  <c r="V675" i="10688"/>
  <c r="V676" i="10688"/>
  <c r="V677" i="10688"/>
  <c r="V678" i="10688"/>
  <c r="V679" i="10688"/>
  <c r="V680" i="10688"/>
  <c r="V515" i="10688"/>
  <c r="V516" i="10688"/>
  <c r="V517" i="10688"/>
  <c r="V518" i="10688"/>
  <c r="V519" i="10688"/>
  <c r="V520" i="10688"/>
  <c r="V521" i="10688"/>
  <c r="V522" i="10688"/>
  <c r="V523" i="10688"/>
  <c r="V524" i="10688"/>
  <c r="V525" i="10688"/>
  <c r="V526" i="10688"/>
  <c r="V527" i="10688"/>
  <c r="V528" i="10688"/>
  <c r="V529" i="10688"/>
  <c r="V530" i="10688"/>
  <c r="V531" i="10688"/>
  <c r="V532" i="10688"/>
  <c r="V533" i="10688"/>
  <c r="V534" i="10688"/>
  <c r="V535" i="10688"/>
  <c r="V536" i="10688"/>
  <c r="V537" i="10688"/>
  <c r="V538" i="10688"/>
  <c r="V539" i="10688"/>
  <c r="V540" i="10688"/>
  <c r="V541" i="10688"/>
  <c r="V542" i="10688"/>
  <c r="V543" i="10688"/>
  <c r="V544" i="10688"/>
  <c r="V545" i="10688"/>
  <c r="V546" i="10688"/>
  <c r="V547" i="10688"/>
  <c r="V548" i="10688"/>
  <c r="V549" i="10688"/>
  <c r="V550" i="10688"/>
  <c r="V551" i="10688"/>
  <c r="V552" i="10688"/>
  <c r="V553" i="10688"/>
  <c r="V554" i="10688"/>
  <c r="V555" i="10688"/>
  <c r="V556" i="10688"/>
  <c r="V557" i="10688"/>
  <c r="V558" i="10688"/>
  <c r="V559" i="10688"/>
  <c r="V560" i="10688"/>
  <c r="V561" i="10688"/>
  <c r="V562" i="10688"/>
  <c r="V563" i="10688"/>
  <c r="V564" i="10688"/>
  <c r="V565" i="10688"/>
  <c r="V566" i="10688"/>
  <c r="V567" i="10688"/>
  <c r="V568" i="10688"/>
  <c r="V569" i="10688"/>
  <c r="V570" i="10688"/>
  <c r="V571" i="10688"/>
  <c r="V572" i="10688"/>
  <c r="V573" i="10688"/>
  <c r="V574" i="10688"/>
  <c r="V575" i="10688"/>
  <c r="V409" i="10688"/>
  <c r="V410" i="10688"/>
  <c r="V411" i="10688"/>
  <c r="V412" i="10688"/>
  <c r="V413" i="10688"/>
  <c r="V414" i="10688"/>
  <c r="V415" i="10688"/>
  <c r="V416" i="10688"/>
  <c r="V417" i="10688"/>
  <c r="V418" i="10688"/>
  <c r="V419" i="10688"/>
  <c r="V420" i="10688"/>
  <c r="V421" i="10688"/>
  <c r="V422" i="10688"/>
  <c r="V423" i="10688"/>
  <c r="V424" i="10688"/>
  <c r="V425" i="10688"/>
  <c r="V426" i="10688"/>
  <c r="V427" i="10688"/>
  <c r="V428" i="10688"/>
  <c r="V429" i="10688"/>
  <c r="V430" i="10688"/>
  <c r="V431" i="10688"/>
  <c r="V432" i="10688"/>
  <c r="V433" i="10688"/>
  <c r="V434" i="10688"/>
  <c r="V435" i="10688"/>
  <c r="V436" i="10688"/>
  <c r="V437" i="10688"/>
  <c r="V438" i="10688"/>
  <c r="V439" i="10688"/>
  <c r="V440" i="10688"/>
  <c r="V441" i="10688"/>
  <c r="V442" i="10688"/>
  <c r="V443" i="10688"/>
  <c r="V444" i="10688"/>
  <c r="V445" i="10688"/>
  <c r="V446" i="10688"/>
  <c r="V447" i="10688"/>
  <c r="V448" i="10688"/>
  <c r="V449" i="10688"/>
  <c r="V450" i="10688"/>
  <c r="V451" i="10688"/>
  <c r="V452" i="10688"/>
  <c r="V453" i="10688"/>
  <c r="V454" i="10688"/>
  <c r="V455" i="10688"/>
  <c r="V456" i="10688"/>
  <c r="V457" i="10688"/>
  <c r="V458" i="10688"/>
  <c r="V459" i="10688"/>
  <c r="V460" i="10688"/>
  <c r="V461" i="10688"/>
  <c r="V462" i="10688"/>
  <c r="V463" i="10688"/>
  <c r="V464" i="10688"/>
  <c r="V465" i="10688"/>
  <c r="V466" i="10688"/>
  <c r="V467" i="10688"/>
  <c r="V468" i="10688"/>
  <c r="V469" i="10688"/>
  <c r="V470" i="10688"/>
  <c r="V471" i="10688"/>
  <c r="V472" i="10688"/>
  <c r="V473" i="10688"/>
  <c r="V474" i="10688"/>
  <c r="V475" i="10688"/>
  <c r="V476" i="10688"/>
  <c r="V477" i="10688"/>
  <c r="V478" i="10688"/>
  <c r="V479" i="10688"/>
  <c r="V480" i="10688"/>
  <c r="V481" i="10688"/>
  <c r="V482" i="10688"/>
  <c r="V483" i="10688"/>
  <c r="V484" i="10688"/>
  <c r="V485" i="10688"/>
  <c r="V486" i="10688"/>
  <c r="V487" i="10688"/>
  <c r="V488" i="10688"/>
  <c r="V489" i="10688"/>
  <c r="V490" i="10688"/>
  <c r="V491" i="10688"/>
  <c r="V492" i="10688"/>
  <c r="V493" i="10688"/>
  <c r="V494" i="10688"/>
  <c r="V495" i="10688"/>
  <c r="V496" i="10688"/>
  <c r="V497" i="10688"/>
  <c r="V498" i="10688"/>
  <c r="V499" i="10688"/>
  <c r="V500" i="10688"/>
  <c r="V501" i="10688"/>
  <c r="V502" i="10688"/>
  <c r="V503" i="10688"/>
  <c r="V504" i="10688"/>
  <c r="V505" i="10688"/>
  <c r="V506" i="10688"/>
  <c r="V507" i="10688"/>
  <c r="V508" i="10688"/>
  <c r="V509" i="10688"/>
  <c r="V510" i="10688"/>
  <c r="V511" i="10688"/>
  <c r="V512" i="10688"/>
  <c r="V347" i="10688"/>
  <c r="V348" i="10688"/>
  <c r="V349" i="10688"/>
  <c r="V350" i="10688"/>
  <c r="V351" i="10688"/>
  <c r="V352" i="10688"/>
  <c r="V353" i="10688"/>
  <c r="V354" i="10688"/>
  <c r="V355" i="10688"/>
  <c r="V356" i="10688"/>
  <c r="V357" i="10688"/>
  <c r="V358" i="10688"/>
  <c r="V359" i="10688"/>
  <c r="V360" i="10688"/>
  <c r="V361" i="10688"/>
  <c r="V362" i="10688"/>
  <c r="V363" i="10688"/>
  <c r="V364" i="10688"/>
  <c r="V365" i="10688"/>
  <c r="V366" i="10688"/>
  <c r="V367" i="10688"/>
  <c r="V368" i="10688"/>
  <c r="V369" i="10688"/>
  <c r="V370" i="10688"/>
  <c r="V371" i="10688"/>
  <c r="V372" i="10688"/>
  <c r="V373" i="10688"/>
  <c r="V374" i="10688"/>
  <c r="V375" i="10688"/>
  <c r="V376" i="10688"/>
  <c r="V377" i="10688"/>
  <c r="V378" i="10688"/>
  <c r="V379" i="10688"/>
  <c r="V380" i="10688"/>
  <c r="V381" i="10688"/>
  <c r="V382" i="10688"/>
  <c r="V383" i="10688"/>
  <c r="V384" i="10688"/>
  <c r="V385" i="10688"/>
  <c r="V386" i="10688"/>
  <c r="V387" i="10688"/>
  <c r="V388" i="10688"/>
  <c r="V389" i="10688"/>
  <c r="V390" i="10688"/>
  <c r="V391" i="10688"/>
  <c r="V392" i="10688"/>
  <c r="V393" i="10688"/>
  <c r="V394" i="10688"/>
  <c r="V395" i="10688"/>
  <c r="V396" i="10688"/>
  <c r="V397" i="10688"/>
  <c r="V398" i="10688"/>
  <c r="V399" i="10688"/>
  <c r="V400" i="10688"/>
  <c r="V401" i="10688"/>
  <c r="V402" i="10688"/>
  <c r="V403" i="10688"/>
  <c r="V404" i="10688"/>
  <c r="V405" i="10688"/>
  <c r="V406" i="10688"/>
  <c r="V407" i="10688"/>
  <c r="V241" i="10688"/>
  <c r="V242" i="10688"/>
  <c r="V243" i="10688"/>
  <c r="V244" i="10688"/>
  <c r="V245" i="10688"/>
  <c r="V246" i="10688"/>
  <c r="V247" i="10688"/>
  <c r="V248" i="10688"/>
  <c r="V249" i="10688"/>
  <c r="V250" i="10688"/>
  <c r="V251" i="10688"/>
  <c r="V252" i="10688"/>
  <c r="V253" i="10688"/>
  <c r="V254" i="10688"/>
  <c r="V255" i="10688"/>
  <c r="V256" i="10688"/>
  <c r="V257" i="10688"/>
  <c r="V258" i="10688"/>
  <c r="V259" i="10688"/>
  <c r="V260" i="10688"/>
  <c r="V261" i="10688"/>
  <c r="V262" i="10688"/>
  <c r="V263" i="10688"/>
  <c r="V264" i="10688"/>
  <c r="V265" i="10688"/>
  <c r="V266" i="10688"/>
  <c r="V267" i="10688"/>
  <c r="V268" i="10688"/>
  <c r="V269" i="10688"/>
  <c r="V270" i="10688"/>
  <c r="V271" i="10688"/>
  <c r="V272" i="10688"/>
  <c r="V273" i="10688"/>
  <c r="V274" i="10688"/>
  <c r="V275" i="10688"/>
  <c r="V276" i="10688"/>
  <c r="V277" i="10688"/>
  <c r="V278" i="10688"/>
  <c r="V279" i="10688"/>
  <c r="V280" i="10688"/>
  <c r="V281" i="10688"/>
  <c r="V282" i="10688"/>
  <c r="V283" i="10688"/>
  <c r="V284" i="10688"/>
  <c r="V285" i="10688"/>
  <c r="V286" i="10688"/>
  <c r="V287" i="10688"/>
  <c r="V288" i="10688"/>
  <c r="V289" i="10688"/>
  <c r="V290" i="10688"/>
  <c r="V291" i="10688"/>
  <c r="V292" i="10688"/>
  <c r="V293" i="10688"/>
  <c r="V294" i="10688"/>
  <c r="V295" i="10688"/>
  <c r="V296" i="10688"/>
  <c r="V297" i="10688"/>
  <c r="V298" i="10688"/>
  <c r="V299" i="10688"/>
  <c r="V300" i="10688"/>
  <c r="V301" i="10688"/>
  <c r="V302" i="10688"/>
  <c r="V303" i="10688"/>
  <c r="V304" i="10688"/>
  <c r="V305" i="10688"/>
  <c r="V306" i="10688"/>
  <c r="V307" i="10688"/>
  <c r="V308" i="10688"/>
  <c r="V309" i="10688"/>
  <c r="V310" i="10688"/>
  <c r="V311" i="10688"/>
  <c r="V312" i="10688"/>
  <c r="V313" i="10688"/>
  <c r="V314" i="10688"/>
  <c r="V315" i="10688"/>
  <c r="V316" i="10688"/>
  <c r="V317" i="10688"/>
  <c r="V318" i="10688"/>
  <c r="V319" i="10688"/>
  <c r="V320" i="10688"/>
  <c r="V321" i="10688"/>
  <c r="V322" i="10688"/>
  <c r="V323" i="10688"/>
  <c r="V324" i="10688"/>
  <c r="V325" i="10688"/>
  <c r="V326" i="10688"/>
  <c r="V327" i="10688"/>
  <c r="V328" i="10688"/>
  <c r="V329" i="10688"/>
  <c r="V330" i="10688"/>
  <c r="V331" i="10688"/>
  <c r="V332" i="10688"/>
  <c r="V333" i="10688"/>
  <c r="V334" i="10688"/>
  <c r="V335" i="10688"/>
  <c r="V336" i="10688"/>
  <c r="V337" i="10688"/>
  <c r="V338" i="10688"/>
  <c r="V339" i="10688"/>
  <c r="V340" i="10688"/>
  <c r="V341" i="10688"/>
  <c r="V342" i="10688"/>
  <c r="V343" i="10688"/>
  <c r="V344" i="10688"/>
  <c r="V179" i="10688"/>
  <c r="V180" i="10688"/>
  <c r="V181" i="10688"/>
  <c r="V182" i="10688"/>
  <c r="V183" i="10688"/>
  <c r="V184" i="10688"/>
  <c r="V185" i="10688"/>
  <c r="V186" i="10688"/>
  <c r="V187" i="10688"/>
  <c r="V188" i="10688"/>
  <c r="V189" i="10688"/>
  <c r="V190" i="10688"/>
  <c r="V191" i="10688"/>
  <c r="V192" i="10688"/>
  <c r="V193" i="10688"/>
  <c r="V194" i="10688"/>
  <c r="V195" i="10688"/>
  <c r="V196" i="10688"/>
  <c r="V197" i="10688"/>
  <c r="V198" i="10688"/>
  <c r="V199" i="10688"/>
  <c r="V200" i="10688"/>
  <c r="V201" i="10688"/>
  <c r="V202" i="10688"/>
  <c r="V203" i="10688"/>
  <c r="V204" i="10688"/>
  <c r="V205" i="10688"/>
  <c r="V206" i="10688"/>
  <c r="V207" i="10688"/>
  <c r="V208" i="10688"/>
  <c r="V209" i="10688"/>
  <c r="V210" i="10688"/>
  <c r="V211" i="10688"/>
  <c r="V212" i="10688"/>
  <c r="V213" i="10688"/>
  <c r="V214" i="10688"/>
  <c r="V215" i="10688"/>
  <c r="V216" i="10688"/>
  <c r="V217" i="10688"/>
  <c r="V218" i="10688"/>
  <c r="V219" i="10688"/>
  <c r="V220" i="10688"/>
  <c r="V221" i="10688"/>
  <c r="V222" i="10688"/>
  <c r="V223" i="10688"/>
  <c r="V224" i="10688"/>
  <c r="V225" i="10688"/>
  <c r="V226" i="10688"/>
  <c r="V227" i="10688"/>
  <c r="V228" i="10688"/>
  <c r="V229" i="10688"/>
  <c r="V230" i="10688"/>
  <c r="V231" i="10688"/>
  <c r="V232" i="10688"/>
  <c r="V233" i="10688"/>
  <c r="V234" i="10688"/>
  <c r="V235" i="10688"/>
  <c r="V236" i="10688"/>
  <c r="V237" i="10688"/>
  <c r="V238" i="10688"/>
  <c r="V239" i="10688"/>
  <c r="V1920" i="10688"/>
  <c r="V1858" i="10688"/>
  <c r="V1752" i="10688"/>
  <c r="V1690" i="10688"/>
  <c r="V1584" i="10688"/>
  <c r="V1522" i="10688"/>
  <c r="V1416" i="10688"/>
  <c r="V1354" i="10688"/>
  <c r="V1248" i="10688"/>
  <c r="V1186" i="10688"/>
  <c r="V1080" i="10688"/>
  <c r="V1018" i="10688"/>
  <c r="V912" i="10688"/>
  <c r="V850" i="10688"/>
  <c r="V744" i="10688"/>
  <c r="V682" i="10688"/>
  <c r="V576" i="10688"/>
  <c r="V514" i="10688"/>
  <c r="V408" i="10688"/>
  <c r="V346" i="10688"/>
  <c r="V240" i="10688"/>
  <c r="V178" i="10688"/>
  <c r="V73" i="10688"/>
  <c r="V74" i="10688"/>
  <c r="V75" i="10688"/>
  <c r="V76" i="10688"/>
  <c r="V77" i="10688"/>
  <c r="V78" i="10688"/>
  <c r="V79" i="10688"/>
  <c r="V80" i="10688"/>
  <c r="V81" i="10688"/>
  <c r="V82" i="10688"/>
  <c r="V83" i="10688"/>
  <c r="V84" i="10688"/>
  <c r="V85" i="10688"/>
  <c r="V86" i="10688"/>
  <c r="V87" i="10688"/>
  <c r="V88" i="10688"/>
  <c r="V89" i="10688"/>
  <c r="V90" i="10688"/>
  <c r="V91" i="10688"/>
  <c r="V92" i="10688"/>
  <c r="V93" i="10688"/>
  <c r="V94" i="10688"/>
  <c r="V95" i="10688"/>
  <c r="V96" i="10688"/>
  <c r="V97" i="10688"/>
  <c r="V98" i="10688"/>
  <c r="V99" i="10688"/>
  <c r="V100" i="10688"/>
  <c r="V101" i="10688"/>
  <c r="V102" i="10688"/>
  <c r="V103" i="10688"/>
  <c r="V104" i="10688"/>
  <c r="V105" i="10688"/>
  <c r="V106" i="10688"/>
  <c r="V107" i="10688"/>
  <c r="V108" i="10688"/>
  <c r="V109" i="10688"/>
  <c r="V110" i="10688"/>
  <c r="V111" i="10688"/>
  <c r="V112" i="10688"/>
  <c r="V113" i="10688"/>
  <c r="V114" i="10688"/>
  <c r="V115" i="10688"/>
  <c r="V116" i="10688"/>
  <c r="V117" i="10688"/>
  <c r="V118" i="10688"/>
  <c r="V119" i="10688"/>
  <c r="V120" i="10688"/>
  <c r="V121" i="10688"/>
  <c r="V122" i="10688"/>
  <c r="V123" i="10688"/>
  <c r="V124" i="10688"/>
  <c r="V125" i="10688"/>
  <c r="V126" i="10688"/>
  <c r="V127" i="10688"/>
  <c r="V128" i="10688"/>
  <c r="V129" i="10688"/>
  <c r="V130" i="10688"/>
  <c r="V131" i="10688"/>
  <c r="V132" i="10688"/>
  <c r="V133" i="10688"/>
  <c r="V134" i="10688"/>
  <c r="V135" i="10688"/>
  <c r="V136" i="10688"/>
  <c r="V137" i="10688"/>
  <c r="V138" i="10688"/>
  <c r="V139" i="10688"/>
  <c r="V140" i="10688"/>
  <c r="V141" i="10688"/>
  <c r="V142" i="10688"/>
  <c r="V143" i="10688"/>
  <c r="V144" i="10688"/>
  <c r="V145" i="10688"/>
  <c r="V146" i="10688"/>
  <c r="V147" i="10688"/>
  <c r="V148" i="10688"/>
  <c r="V149" i="10688"/>
  <c r="V150" i="10688"/>
  <c r="V151" i="10688"/>
  <c r="V152" i="10688"/>
  <c r="V153" i="10688"/>
  <c r="V154" i="10688"/>
  <c r="V155" i="10688"/>
  <c r="V156" i="10688"/>
  <c r="V157" i="10688"/>
  <c r="V158" i="10688"/>
  <c r="V159" i="10688"/>
  <c r="V160" i="10688"/>
  <c r="V161" i="10688"/>
  <c r="V162" i="10688"/>
  <c r="V163" i="10688"/>
  <c r="V164" i="10688"/>
  <c r="V165" i="10688"/>
  <c r="V166" i="10688"/>
  <c r="V167" i="10688"/>
  <c r="V168" i="10688"/>
  <c r="V169" i="10688"/>
  <c r="V170" i="10688"/>
  <c r="V171" i="10688"/>
  <c r="V172" i="10688"/>
  <c r="V173" i="10688"/>
  <c r="V174" i="10688"/>
  <c r="V175" i="10688"/>
  <c r="V176" i="10688"/>
  <c r="V11" i="10688"/>
  <c r="V12" i="10688"/>
  <c r="V13" i="10688"/>
  <c r="V14" i="10688"/>
  <c r="V15" i="10688"/>
  <c r="V16" i="10688"/>
  <c r="V17" i="10688"/>
  <c r="V18" i="10688"/>
  <c r="V19" i="10688"/>
  <c r="V20" i="10688"/>
  <c r="V21" i="10688"/>
  <c r="V22" i="10688"/>
  <c r="V23" i="10688"/>
  <c r="V24" i="10688"/>
  <c r="V25" i="10688"/>
  <c r="V26" i="10688"/>
  <c r="V27" i="10688"/>
  <c r="V28" i="10688"/>
  <c r="V29" i="10688"/>
  <c r="V30" i="10688"/>
  <c r="V31" i="10688"/>
  <c r="V32" i="10688"/>
  <c r="V33" i="10688"/>
  <c r="V34" i="10688"/>
  <c r="V35" i="10688"/>
  <c r="V36" i="10688"/>
  <c r="V37" i="10688"/>
  <c r="V38" i="10688"/>
  <c r="V39" i="10688"/>
  <c r="V40" i="10688"/>
  <c r="V41" i="10688"/>
  <c r="V42" i="10688"/>
  <c r="V43" i="10688"/>
  <c r="V44" i="10688"/>
  <c r="V45" i="10688"/>
  <c r="V46" i="10688"/>
  <c r="V47" i="10688"/>
  <c r="V48" i="10688"/>
  <c r="V49" i="10688"/>
  <c r="V50" i="10688"/>
  <c r="V51" i="10688"/>
  <c r="V52" i="10688"/>
  <c r="V53" i="10688"/>
  <c r="V54" i="10688"/>
  <c r="V55" i="10688"/>
  <c r="V56" i="10688"/>
  <c r="V57" i="10688"/>
  <c r="V58" i="10688"/>
  <c r="V59" i="10688"/>
  <c r="V60" i="10688"/>
  <c r="V61" i="10688"/>
  <c r="V62" i="10688"/>
  <c r="V63" i="10688"/>
  <c r="V64" i="10688"/>
  <c r="V65" i="10688"/>
  <c r="V66" i="10688"/>
  <c r="V67" i="10688"/>
  <c r="V68" i="10688"/>
  <c r="V69" i="10688"/>
  <c r="V70" i="10688"/>
  <c r="V71" i="10688"/>
  <c r="V72" i="10688"/>
  <c r="V10" i="10688"/>
  <c r="D5" i="10688"/>
  <c r="E10" i="10688" s="1"/>
  <c r="E178" i="10688" s="1"/>
  <c r="E346" i="10688" s="1"/>
  <c r="E514" i="10688" s="1"/>
  <c r="E682" i="10688" s="1"/>
  <c r="E850" i="10688" s="1"/>
  <c r="E1018" i="10688" s="1"/>
  <c r="E1186" i="10688" s="1"/>
  <c r="E1354" i="10688" s="1"/>
  <c r="E1522" i="10688" s="1"/>
  <c r="E1690" i="10688" s="1"/>
  <c r="E9" i="10558"/>
  <c r="F9" i="10558" s="1"/>
  <c r="G9" i="10558" s="1"/>
  <c r="H9" i="10558" s="1"/>
  <c r="I9" i="10558" s="1"/>
  <c r="J9" i="10558" s="1"/>
  <c r="K9" i="10558" s="1"/>
  <c r="L9" i="10558" s="1"/>
  <c r="M9" i="10558" s="1"/>
  <c r="N9" i="10558" s="1"/>
  <c r="O9" i="10558" s="1"/>
  <c r="P9" i="10558" s="1"/>
  <c r="Q175" i="10558"/>
  <c r="Q176" i="10558"/>
  <c r="Q177" i="10558"/>
  <c r="Q178" i="10558"/>
  <c r="Q179" i="10558"/>
  <c r="Q180" i="10558"/>
  <c r="D4" i="10688"/>
  <c r="J635" i="10688" s="1"/>
  <c r="F181" i="10558"/>
  <c r="G181" i="10558"/>
  <c r="H181" i="10558"/>
  <c r="I181" i="10558"/>
  <c r="J181" i="10558"/>
  <c r="K181" i="10558"/>
  <c r="L181" i="10558"/>
  <c r="M181" i="10558"/>
  <c r="N181" i="10558"/>
  <c r="O181" i="10558"/>
  <c r="P181" i="10558"/>
  <c r="E181" i="10558"/>
  <c r="Q17" i="10558"/>
  <c r="Q18" i="10558"/>
  <c r="Q77" i="10558"/>
  <c r="Q78" i="10558"/>
  <c r="Q79" i="10558"/>
  <c r="Q80" i="10558"/>
  <c r="Q81" i="10558"/>
  <c r="Q82" i="10558"/>
  <c r="Q83" i="10558"/>
  <c r="Q84" i="10558"/>
  <c r="Q85" i="10558"/>
  <c r="Q86" i="10558"/>
  <c r="Q87" i="10558"/>
  <c r="Q88" i="10558"/>
  <c r="Q89" i="10558"/>
  <c r="Q90" i="10558"/>
  <c r="Q91" i="10558"/>
  <c r="Q92" i="10558"/>
  <c r="Q93" i="10558"/>
  <c r="Q94" i="10558"/>
  <c r="Q95" i="10558"/>
  <c r="Q96" i="10558"/>
  <c r="Q97" i="10558"/>
  <c r="Q98" i="10558"/>
  <c r="Q99" i="10558"/>
  <c r="Q100" i="10558"/>
  <c r="Q101" i="10558"/>
  <c r="Q102" i="10558"/>
  <c r="Q103" i="10558"/>
  <c r="Q104" i="10558"/>
  <c r="Q105" i="10558"/>
  <c r="Q106" i="10558"/>
  <c r="Q107" i="10558"/>
  <c r="Q108" i="10558"/>
  <c r="Q109" i="10558"/>
  <c r="Q110" i="10558"/>
  <c r="Q111" i="10558"/>
  <c r="Q112" i="10558"/>
  <c r="Q113" i="10558"/>
  <c r="Q114" i="10558"/>
  <c r="Q115" i="10558"/>
  <c r="Q116" i="10558"/>
  <c r="Q117" i="10558"/>
  <c r="Q118" i="10558"/>
  <c r="Q119" i="10558"/>
  <c r="Q120" i="10558"/>
  <c r="Q121" i="10558"/>
  <c r="Q122" i="10558"/>
  <c r="Q123" i="10558"/>
  <c r="Q124" i="10558"/>
  <c r="Q125" i="10558"/>
  <c r="Q126" i="10558"/>
  <c r="Q127" i="10558"/>
  <c r="Q128" i="10558"/>
  <c r="Q129" i="10558"/>
  <c r="Q130" i="10558"/>
  <c r="Q131" i="10558"/>
  <c r="Q132" i="10558"/>
  <c r="Q133" i="10558"/>
  <c r="Q134" i="10558"/>
  <c r="Q135" i="10558"/>
  <c r="Q136" i="10558"/>
  <c r="Q137" i="10558"/>
  <c r="Q138" i="10558"/>
  <c r="Q139" i="10558"/>
  <c r="Q140" i="10558"/>
  <c r="Q141" i="10558"/>
  <c r="Q142" i="10558"/>
  <c r="Q143" i="10558"/>
  <c r="Q144" i="10558"/>
  <c r="Q145" i="10558"/>
  <c r="Q146" i="10558"/>
  <c r="Q147" i="10558"/>
  <c r="Q148" i="10558"/>
  <c r="Q149" i="10558"/>
  <c r="Q150" i="10558"/>
  <c r="Q151" i="10558"/>
  <c r="Q152" i="10558"/>
  <c r="Q153" i="10558"/>
  <c r="Q154" i="10558"/>
  <c r="Q155" i="10558"/>
  <c r="Q156" i="10558"/>
  <c r="Q157" i="10558"/>
  <c r="Q158" i="10558"/>
  <c r="Q159" i="10558"/>
  <c r="Q160" i="10558"/>
  <c r="Q161" i="10558"/>
  <c r="Q162" i="10558"/>
  <c r="Q163" i="10558"/>
  <c r="Q164" i="10558"/>
  <c r="Q165" i="10558"/>
  <c r="Q166" i="10558"/>
  <c r="Q167" i="10558"/>
  <c r="Q168" i="10558"/>
  <c r="Q169" i="10558"/>
  <c r="Q170" i="10558"/>
  <c r="Q171" i="10558"/>
  <c r="Q172" i="10558"/>
  <c r="Q173" i="10558"/>
  <c r="Q174" i="10558"/>
  <c r="E72" i="10558"/>
  <c r="Q32" i="10558"/>
  <c r="Q33" i="10558"/>
  <c r="Q34" i="10558"/>
  <c r="Q35" i="10558"/>
  <c r="Q36" i="10558"/>
  <c r="Q37" i="10558"/>
  <c r="Q38" i="10558"/>
  <c r="Q39" i="10558"/>
  <c r="Q40" i="10558"/>
  <c r="Q41" i="10558"/>
  <c r="Q42" i="10558"/>
  <c r="Q43" i="10558"/>
  <c r="Q44" i="10558"/>
  <c r="Q45" i="10558"/>
  <c r="Q46" i="10558"/>
  <c r="Q47" i="10558"/>
  <c r="Q48" i="10558"/>
  <c r="Q49" i="10558"/>
  <c r="Q50" i="10558"/>
  <c r="Q51" i="10558"/>
  <c r="Q52" i="10558"/>
  <c r="Q53" i="10558"/>
  <c r="Q54" i="10558"/>
  <c r="Q55" i="10558"/>
  <c r="Q56" i="10558"/>
  <c r="Q57" i="10558"/>
  <c r="Q58" i="10558"/>
  <c r="Q59" i="10558"/>
  <c r="Q60" i="10558"/>
  <c r="Q61" i="10558"/>
  <c r="Q62" i="10558"/>
  <c r="Q63" i="10558"/>
  <c r="Q64" i="10558"/>
  <c r="Q65" i="10558"/>
  <c r="Q66" i="10558"/>
  <c r="Q67" i="10558"/>
  <c r="Q68" i="10558"/>
  <c r="Q69" i="10558"/>
  <c r="Q70" i="10558"/>
  <c r="Q71" i="10558"/>
  <c r="Q11" i="10558"/>
  <c r="Q12" i="10558"/>
  <c r="Q13" i="10558"/>
  <c r="Q14" i="10558"/>
  <c r="Q15" i="10558"/>
  <c r="Q16" i="10558"/>
  <c r="Q19" i="10558"/>
  <c r="Q20" i="10558"/>
  <c r="Q21" i="10558"/>
  <c r="Q22" i="10558"/>
  <c r="Q23" i="10558"/>
  <c r="Q24" i="10558"/>
  <c r="Q25" i="10558"/>
  <c r="Q26" i="10558"/>
  <c r="Q27" i="10558"/>
  <c r="Q28" i="10558"/>
  <c r="Q29" i="10558"/>
  <c r="Q30" i="10558"/>
  <c r="Q31" i="10558"/>
  <c r="E75" i="10558"/>
  <c r="F75" i="10558" s="1"/>
  <c r="Q10" i="10558"/>
  <c r="F72" i="10558"/>
  <c r="G72" i="10558"/>
  <c r="H72" i="10558"/>
  <c r="I72" i="10558"/>
  <c r="J72" i="10558"/>
  <c r="K72" i="10558"/>
  <c r="L72" i="10558"/>
  <c r="M72" i="10558"/>
  <c r="N72" i="10558"/>
  <c r="O72" i="10558"/>
  <c r="P72" i="10558"/>
  <c r="Q76" i="10558"/>
  <c r="D5" i="10692"/>
  <c r="D7" i="10692"/>
  <c r="D8" i="10692"/>
  <c r="E9" i="10692"/>
  <c r="D9" i="10692" s="1"/>
  <c r="D10" i="10692" s="1"/>
  <c r="E5" i="10692" a="1"/>
  <c r="F5" i="10692" a="1"/>
  <c r="T57" i="10694" l="1"/>
  <c r="T168" i="10696"/>
  <c r="E183" i="10558"/>
  <c r="J340" i="10688"/>
  <c r="J429" i="10688"/>
  <c r="J1285" i="10688"/>
  <c r="J10" i="10688"/>
  <c r="C3" i="10694"/>
  <c r="C4" i="10694" s="1"/>
  <c r="E2" i="10694"/>
  <c r="E1" i="10694"/>
  <c r="C2" i="10696"/>
  <c r="E1" i="10696"/>
  <c r="J185" i="10688"/>
  <c r="J244" i="10688"/>
  <c r="J539" i="10688"/>
  <c r="J457" i="10688"/>
  <c r="J312" i="10688"/>
  <c r="J567" i="10688"/>
  <c r="J402" i="10688"/>
  <c r="J1353" i="10688"/>
  <c r="J657" i="10688"/>
  <c r="H6" i="10688"/>
  <c r="W1792" i="10688" s="1"/>
  <c r="J276" i="10688"/>
  <c r="J461" i="10688"/>
  <c r="J571" i="10688"/>
  <c r="J189" i="10688"/>
  <c r="J280" i="10688"/>
  <c r="J425" i="10688"/>
  <c r="J535" i="10688"/>
  <c r="J678" i="10688"/>
  <c r="J193" i="10688"/>
  <c r="J248" i="10688"/>
  <c r="J398" i="10688"/>
  <c r="J686" i="10688"/>
  <c r="J966" i="10688"/>
  <c r="J181" i="10688"/>
  <c r="J344" i="10688"/>
  <c r="J366" i="10688"/>
  <c r="J489" i="10688"/>
  <c r="J594" i="10688"/>
  <c r="J642" i="10688"/>
  <c r="J715" i="10688"/>
  <c r="J201" i="10688"/>
  <c r="J308" i="10688"/>
  <c r="J370" i="10688"/>
  <c r="J493" i="10688"/>
  <c r="J598" i="10688"/>
  <c r="J726" i="10688"/>
  <c r="J859" i="10688"/>
  <c r="J1020" i="10688"/>
  <c r="J1564" i="10688"/>
  <c r="J180" i="10688"/>
  <c r="J184" i="10688"/>
  <c r="J188" i="10688"/>
  <c r="J192" i="10688"/>
  <c r="J221" i="10688"/>
  <c r="J229" i="10688"/>
  <c r="J256" i="10688"/>
  <c r="J288" i="10688"/>
  <c r="J320" i="10688"/>
  <c r="J346" i="10688"/>
  <c r="G346" i="10688" s="1"/>
  <c r="J378" i="10688"/>
  <c r="J437" i="10688"/>
  <c r="J469" i="10688"/>
  <c r="J501" i="10688"/>
  <c r="J515" i="10688"/>
  <c r="J547" i="10688"/>
  <c r="J606" i="10688"/>
  <c r="J630" i="10688"/>
  <c r="J658" i="10688"/>
  <c r="J718" i="10688"/>
  <c r="J781" i="10688"/>
  <c r="J891" i="10688"/>
  <c r="J968" i="10688"/>
  <c r="J1346" i="10688"/>
  <c r="J1518" i="10688"/>
  <c r="J197" i="10688"/>
  <c r="J209" i="10688"/>
  <c r="J268" i="10688"/>
  <c r="J300" i="10688"/>
  <c r="J332" i="10688"/>
  <c r="J358" i="10688"/>
  <c r="J390" i="10688"/>
  <c r="J417" i="10688"/>
  <c r="J449" i="10688"/>
  <c r="J481" i="10688"/>
  <c r="J527" i="10688"/>
  <c r="J559" i="10688"/>
  <c r="J586" i="10688"/>
  <c r="J619" i="10688"/>
  <c r="J646" i="10688"/>
  <c r="J662" i="10688"/>
  <c r="J694" i="10688"/>
  <c r="J745" i="10688"/>
  <c r="J829" i="10688"/>
  <c r="J934" i="10688"/>
  <c r="J1556" i="10688"/>
  <c r="J198" i="10688"/>
  <c r="J217" i="10688"/>
  <c r="J233" i="10688"/>
  <c r="J260" i="10688"/>
  <c r="J292" i="10688"/>
  <c r="J324" i="10688"/>
  <c r="J350" i="10688"/>
  <c r="J382" i="10688"/>
  <c r="J409" i="10688"/>
  <c r="J441" i="10688"/>
  <c r="J473" i="10688"/>
  <c r="J505" i="10688"/>
  <c r="J519" i="10688"/>
  <c r="J551" i="10688"/>
  <c r="J578" i="10688"/>
  <c r="J610" i="10688"/>
  <c r="J621" i="10688"/>
  <c r="J651" i="10688"/>
  <c r="J703" i="10688"/>
  <c r="J753" i="10688"/>
  <c r="J797" i="10688"/>
  <c r="J907" i="10688"/>
  <c r="J1044" i="10688"/>
  <c r="J1139" i="10688"/>
  <c r="E11" i="10688"/>
  <c r="E179" i="10688" s="1"/>
  <c r="J178" i="10688"/>
  <c r="G178" i="10688" s="1"/>
  <c r="J182" i="10688"/>
  <c r="J186" i="10688"/>
  <c r="J190" i="10688"/>
  <c r="J194" i="10688"/>
  <c r="J205" i="10688"/>
  <c r="J240" i="10688"/>
  <c r="J272" i="10688"/>
  <c r="J304" i="10688"/>
  <c r="J336" i="10688"/>
  <c r="J362" i="10688"/>
  <c r="J394" i="10688"/>
  <c r="J421" i="10688"/>
  <c r="J453" i="10688"/>
  <c r="J485" i="10688"/>
  <c r="J531" i="10688"/>
  <c r="J563" i="10688"/>
  <c r="J590" i="10688"/>
  <c r="J637" i="10688"/>
  <c r="J670" i="10688"/>
  <c r="J735" i="10688"/>
  <c r="J845" i="10688"/>
  <c r="J950" i="10688"/>
  <c r="J994" i="10688"/>
  <c r="J1048" i="10688"/>
  <c r="J1167" i="10688"/>
  <c r="J1940" i="10688"/>
  <c r="J225" i="10688"/>
  <c r="J252" i="10688"/>
  <c r="J284" i="10688"/>
  <c r="J316" i="10688"/>
  <c r="J374" i="10688"/>
  <c r="J406" i="10688"/>
  <c r="J433" i="10688"/>
  <c r="J465" i="10688"/>
  <c r="J497" i="10688"/>
  <c r="J543" i="10688"/>
  <c r="J575" i="10688"/>
  <c r="J602" i="10688"/>
  <c r="J625" i="10688"/>
  <c r="J653" i="10688"/>
  <c r="J682" i="10688"/>
  <c r="G682" i="10688" s="1"/>
  <c r="J707" i="10688"/>
  <c r="J765" i="10688"/>
  <c r="J875" i="10688"/>
  <c r="J1008" i="10688"/>
  <c r="J1171" i="10688"/>
  <c r="J163" i="10688"/>
  <c r="J2022" i="10688"/>
  <c r="J2018" i="10688"/>
  <c r="J2014" i="10688"/>
  <c r="J2010" i="10688"/>
  <c r="J2006" i="10688"/>
  <c r="J2002" i="10688"/>
  <c r="J1998" i="10688"/>
  <c r="J1994" i="10688"/>
  <c r="J1990" i="10688"/>
  <c r="J1986" i="10688"/>
  <c r="J1982" i="10688"/>
  <c r="J1978" i="10688"/>
  <c r="J1974" i="10688"/>
  <c r="J1970" i="10688"/>
  <c r="J1966" i="10688"/>
  <c r="J1962" i="10688"/>
  <c r="J1958" i="10688"/>
  <c r="J1954" i="10688"/>
  <c r="J1950" i="10688"/>
  <c r="J1946" i="10688"/>
  <c r="J1942" i="10688"/>
  <c r="J1938" i="10688"/>
  <c r="J1934" i="10688"/>
  <c r="J1930" i="10688"/>
  <c r="J1926" i="10688"/>
  <c r="J1922" i="10688"/>
  <c r="J1919" i="10688"/>
  <c r="J1915" i="10688"/>
  <c r="J1911" i="10688"/>
  <c r="J1907" i="10688"/>
  <c r="J1903" i="10688"/>
  <c r="J1899" i="10688"/>
  <c r="J1895" i="10688"/>
  <c r="J1891" i="10688"/>
  <c r="J2021" i="10688"/>
  <c r="J2017" i="10688"/>
  <c r="J2013" i="10688"/>
  <c r="J2009" i="10688"/>
  <c r="J2005" i="10688"/>
  <c r="J2001" i="10688"/>
  <c r="J1997" i="10688"/>
  <c r="J1993" i="10688"/>
  <c r="J1989" i="10688"/>
  <c r="J1985" i="10688"/>
  <c r="J1981" i="10688"/>
  <c r="J1977" i="10688"/>
  <c r="J1973" i="10688"/>
  <c r="J1969" i="10688"/>
  <c r="J1965" i="10688"/>
  <c r="J1961" i="10688"/>
  <c r="J1957" i="10688"/>
  <c r="J1953" i="10688"/>
  <c r="J1949" i="10688"/>
  <c r="J1945" i="10688"/>
  <c r="J1941" i="10688"/>
  <c r="J1937" i="10688"/>
  <c r="J1933" i="10688"/>
  <c r="J1929" i="10688"/>
  <c r="J1925" i="10688"/>
  <c r="J1921" i="10688"/>
  <c r="J1918" i="10688"/>
  <c r="J1914" i="10688"/>
  <c r="J1910" i="10688"/>
  <c r="J1906" i="10688"/>
  <c r="J2024" i="10688"/>
  <c r="J1916" i="10688"/>
  <c r="J1909" i="10688"/>
  <c r="J1904" i="10688"/>
  <c r="J1890" i="10688"/>
  <c r="J1886" i="10688"/>
  <c r="J1882" i="10688"/>
  <c r="J1878" i="10688"/>
  <c r="J1874" i="10688"/>
  <c r="J1870" i="10688"/>
  <c r="J1866" i="10688"/>
  <c r="J1862" i="10688"/>
  <c r="J1858" i="10688"/>
  <c r="J1856" i="10688"/>
  <c r="J1852" i="10688"/>
  <c r="J1848" i="10688"/>
  <c r="J1844" i="10688"/>
  <c r="J1840" i="10688"/>
  <c r="J1836" i="10688"/>
  <c r="J1832" i="10688"/>
  <c r="J1828" i="10688"/>
  <c r="J1824" i="10688"/>
  <c r="J1820" i="10688"/>
  <c r="J1816" i="10688"/>
  <c r="J1812" i="10688"/>
  <c r="J1808" i="10688"/>
  <c r="J1804" i="10688"/>
  <c r="J1800" i="10688"/>
  <c r="J1796" i="10688"/>
  <c r="J1792" i="10688"/>
  <c r="J1788" i="10688"/>
  <c r="J1784" i="10688"/>
  <c r="J1780" i="10688"/>
  <c r="J1776" i="10688"/>
  <c r="J1772" i="10688"/>
  <c r="J1768" i="10688"/>
  <c r="J1764" i="10688"/>
  <c r="J1760" i="10688"/>
  <c r="J1756" i="10688"/>
  <c r="J1752" i="10688"/>
  <c r="J1749" i="10688"/>
  <c r="J1745" i="10688"/>
  <c r="J1741" i="10688"/>
  <c r="J1737" i="10688"/>
  <c r="J1733" i="10688"/>
  <c r="J1729" i="10688"/>
  <c r="J1725" i="10688"/>
  <c r="J1721" i="10688"/>
  <c r="J1717" i="10688"/>
  <c r="J1713" i="10688"/>
  <c r="J1709" i="10688"/>
  <c r="J1705" i="10688"/>
  <c r="J1701" i="10688"/>
  <c r="J1697" i="10688"/>
  <c r="J1693" i="10688"/>
  <c r="J1689" i="10688"/>
  <c r="J1687" i="10688"/>
  <c r="J1683" i="10688"/>
  <c r="J1679" i="10688"/>
  <c r="J1675" i="10688"/>
  <c r="J1671" i="10688"/>
  <c r="J1667" i="10688"/>
  <c r="J1663" i="10688"/>
  <c r="J1659" i="10688"/>
  <c r="J1655" i="10688"/>
  <c r="J1651" i="10688"/>
  <c r="J1647" i="10688"/>
  <c r="J1643" i="10688"/>
  <c r="J1639" i="10688"/>
  <c r="J2023" i="10688"/>
  <c r="J2012" i="10688"/>
  <c r="J2003" i="10688"/>
  <c r="J1995" i="10688"/>
  <c r="J1987" i="10688"/>
  <c r="J1979" i="10688"/>
  <c r="J1971" i="10688"/>
  <c r="J1963" i="10688"/>
  <c r="J1955" i="10688"/>
  <c r="J1947" i="10688"/>
  <c r="J1939" i="10688"/>
  <c r="J1931" i="10688"/>
  <c r="J1923" i="10688"/>
  <c r="J1894" i="10688"/>
  <c r="J2011" i="10688"/>
  <c r="J1908" i="10688"/>
  <c r="J1898" i="10688"/>
  <c r="J1889" i="10688"/>
  <c r="J1885" i="10688"/>
  <c r="J1881" i="10688"/>
  <c r="J1877" i="10688"/>
  <c r="J1873" i="10688"/>
  <c r="J1869" i="10688"/>
  <c r="J1865" i="10688"/>
  <c r="J1861" i="10688"/>
  <c r="J1857" i="10688"/>
  <c r="J1855" i="10688"/>
  <c r="J1851" i="10688"/>
  <c r="J1847" i="10688"/>
  <c r="J1843" i="10688"/>
  <c r="J1839" i="10688"/>
  <c r="J1835" i="10688"/>
  <c r="J1831" i="10688"/>
  <c r="J1827" i="10688"/>
  <c r="J1823" i="10688"/>
  <c r="J1819" i="10688"/>
  <c r="J1815" i="10688"/>
  <c r="J1811" i="10688"/>
  <c r="J1807" i="10688"/>
  <c r="J1803" i="10688"/>
  <c r="J1799" i="10688"/>
  <c r="J1795" i="10688"/>
  <c r="J1791" i="10688"/>
  <c r="J1787" i="10688"/>
  <c r="J1783" i="10688"/>
  <c r="J1779" i="10688"/>
  <c r="J1775" i="10688"/>
  <c r="J1771" i="10688"/>
  <c r="J1767" i="10688"/>
  <c r="J1763" i="10688"/>
  <c r="J1759" i="10688"/>
  <c r="J1755" i="10688"/>
  <c r="J1748" i="10688"/>
  <c r="J1744" i="10688"/>
  <c r="J1740" i="10688"/>
  <c r="J1736" i="10688"/>
  <c r="J1732" i="10688"/>
  <c r="J1728" i="10688"/>
  <c r="J1724" i="10688"/>
  <c r="J1720" i="10688"/>
  <c r="J1716" i="10688"/>
  <c r="J2025" i="10688"/>
  <c r="J2020" i="10688"/>
  <c r="J2007" i="10688"/>
  <c r="J1999" i="10688"/>
  <c r="J1991" i="10688"/>
  <c r="J1983" i="10688"/>
  <c r="J1975" i="10688"/>
  <c r="J1967" i="10688"/>
  <c r="J1959" i="10688"/>
  <c r="J1951" i="10688"/>
  <c r="J1943" i="10688"/>
  <c r="J1935" i="10688"/>
  <c r="J1927" i="10688"/>
  <c r="J1912" i="10688"/>
  <c r="J1901" i="10688"/>
  <c r="J1892" i="10688"/>
  <c r="J2016" i="10688"/>
  <c r="J2015" i="10688"/>
  <c r="J1968" i="10688"/>
  <c r="J1948" i="10688"/>
  <c r="J1917" i="10688"/>
  <c r="J1905" i="10688"/>
  <c r="J1896" i="10688"/>
  <c r="J1887" i="10688"/>
  <c r="J1879" i="10688"/>
  <c r="J1871" i="10688"/>
  <c r="J1863" i="10688"/>
  <c r="J1849" i="10688"/>
  <c r="J1841" i="10688"/>
  <c r="J1833" i="10688"/>
  <c r="J1825" i="10688"/>
  <c r="J1817" i="10688"/>
  <c r="J1809" i="10688"/>
  <c r="J1801" i="10688"/>
  <c r="J1793" i="10688"/>
  <c r="J1785" i="10688"/>
  <c r="J1777" i="10688"/>
  <c r="J1769" i="10688"/>
  <c r="J1761" i="10688"/>
  <c r="J1753" i="10688"/>
  <c r="J1750" i="10688"/>
  <c r="J1742" i="10688"/>
  <c r="J1734" i="10688"/>
  <c r="J1726" i="10688"/>
  <c r="J1718" i="10688"/>
  <c r="J1712" i="10688"/>
  <c r="J1707" i="10688"/>
  <c r="J1698" i="10688"/>
  <c r="J1684" i="10688"/>
  <c r="J1670" i="10688"/>
  <c r="J1661" i="10688"/>
  <c r="J1652" i="10688"/>
  <c r="J1638" i="10688"/>
  <c r="J1634" i="10688"/>
  <c r="J1630" i="10688"/>
  <c r="J1626" i="10688"/>
  <c r="J1622" i="10688"/>
  <c r="J1618" i="10688"/>
  <c r="J1614" i="10688"/>
  <c r="J1610" i="10688"/>
  <c r="J1606" i="10688"/>
  <c r="J1602" i="10688"/>
  <c r="J1598" i="10688"/>
  <c r="J1594" i="10688"/>
  <c r="J1590" i="10688"/>
  <c r="J1586" i="10688"/>
  <c r="J1583" i="10688"/>
  <c r="J1579" i="10688"/>
  <c r="J1575" i="10688"/>
  <c r="J1571" i="10688"/>
  <c r="J1567" i="10688"/>
  <c r="J1563" i="10688"/>
  <c r="J1559" i="10688"/>
  <c r="J1555" i="10688"/>
  <c r="J1551" i="10688"/>
  <c r="J1547" i="10688"/>
  <c r="J1543" i="10688"/>
  <c r="J1539" i="10688"/>
  <c r="J1535" i="10688"/>
  <c r="J1531" i="10688"/>
  <c r="J1527" i="10688"/>
  <c r="J1523" i="10688"/>
  <c r="J1517" i="10688"/>
  <c r="J1513" i="10688"/>
  <c r="J1509" i="10688"/>
  <c r="J1505" i="10688"/>
  <c r="J1501" i="10688"/>
  <c r="J1497" i="10688"/>
  <c r="J1493" i="10688"/>
  <c r="J1489" i="10688"/>
  <c r="J1485" i="10688"/>
  <c r="J1481" i="10688"/>
  <c r="J1477" i="10688"/>
  <c r="J1473" i="10688"/>
  <c r="J1469" i="10688"/>
  <c r="J1465" i="10688"/>
  <c r="J1461" i="10688"/>
  <c r="J1457" i="10688"/>
  <c r="J1453" i="10688"/>
  <c r="J1449" i="10688"/>
  <c r="J1445" i="10688"/>
  <c r="J1441" i="10688"/>
  <c r="J1437" i="10688"/>
  <c r="J1433" i="10688"/>
  <c r="J1429" i="10688"/>
  <c r="J1425" i="10688"/>
  <c r="J1421" i="10688"/>
  <c r="J1417" i="10688"/>
  <c r="J1414" i="10688"/>
  <c r="J1410" i="10688"/>
  <c r="J1406" i="10688"/>
  <c r="J1402" i="10688"/>
  <c r="J1398" i="10688"/>
  <c r="J1394" i="10688"/>
  <c r="J1390" i="10688"/>
  <c r="J1386" i="10688"/>
  <c r="J1382" i="10688"/>
  <c r="J1378" i="10688"/>
  <c r="J1374" i="10688"/>
  <c r="J1370" i="10688"/>
  <c r="J1366" i="10688"/>
  <c r="J1362" i="10688"/>
  <c r="J1358" i="10688"/>
  <c r="J1988" i="10688"/>
  <c r="J1944" i="10688"/>
  <c r="J1924" i="10688"/>
  <c r="J1702" i="10688"/>
  <c r="J1688" i="10688"/>
  <c r="J1674" i="10688"/>
  <c r="J1665" i="10688"/>
  <c r="J1656" i="10688"/>
  <c r="J1642" i="10688"/>
  <c r="J1354" i="10688"/>
  <c r="J1352" i="10688"/>
  <c r="J1348" i="10688"/>
  <c r="J1344" i="10688"/>
  <c r="J1340" i="10688"/>
  <c r="J1336" i="10688"/>
  <c r="J1332" i="10688"/>
  <c r="J1328" i="10688"/>
  <c r="J1324" i="10688"/>
  <c r="J1320" i="10688"/>
  <c r="J1316" i="10688"/>
  <c r="J1312" i="10688"/>
  <c r="J1308" i="10688"/>
  <c r="J1304" i="10688"/>
  <c r="J1300" i="10688"/>
  <c r="J1296" i="10688"/>
  <c r="J1292" i="10688"/>
  <c r="J1288" i="10688"/>
  <c r="J1284" i="10688"/>
  <c r="J1280" i="10688"/>
  <c r="J1276" i="10688"/>
  <c r="J1272" i="10688"/>
  <c r="J1268" i="10688"/>
  <c r="J1264" i="10688"/>
  <c r="J1260" i="10688"/>
  <c r="J1256" i="10688"/>
  <c r="J1252" i="10688"/>
  <c r="J1248" i="10688"/>
  <c r="J1245" i="10688"/>
  <c r="J1241" i="10688"/>
  <c r="J2008" i="10688"/>
  <c r="J1984" i="10688"/>
  <c r="J1964" i="10688"/>
  <c r="J1913" i="10688"/>
  <c r="J1902" i="10688"/>
  <c r="J1893" i="10688"/>
  <c r="J1711" i="10688"/>
  <c r="J1706" i="10688"/>
  <c r="J1692" i="10688"/>
  <c r="J1678" i="10688"/>
  <c r="J1669" i="10688"/>
  <c r="J1660" i="10688"/>
  <c r="J1646" i="10688"/>
  <c r="J1637" i="10688"/>
  <c r="J1633" i="10688"/>
  <c r="J1629" i="10688"/>
  <c r="J1625" i="10688"/>
  <c r="J1621" i="10688"/>
  <c r="J1617" i="10688"/>
  <c r="J1613" i="10688"/>
  <c r="J1609" i="10688"/>
  <c r="J1605" i="10688"/>
  <c r="J1601" i="10688"/>
  <c r="J1597" i="10688"/>
  <c r="J1593" i="10688"/>
  <c r="J1589" i="10688"/>
  <c r="J1585" i="10688"/>
  <c r="J1582" i="10688"/>
  <c r="J1578" i="10688"/>
  <c r="J1574" i="10688"/>
  <c r="J1570" i="10688"/>
  <c r="J1566" i="10688"/>
  <c r="J1562" i="10688"/>
  <c r="J1558" i="10688"/>
  <c r="J1554" i="10688"/>
  <c r="J1550" i="10688"/>
  <c r="J1546" i="10688"/>
  <c r="J1542" i="10688"/>
  <c r="J1538" i="10688"/>
  <c r="J1534" i="10688"/>
  <c r="J1530" i="10688"/>
  <c r="J1526" i="10688"/>
  <c r="J1522" i="10688"/>
  <c r="J1520" i="10688"/>
  <c r="J1516" i="10688"/>
  <c r="J1512" i="10688"/>
  <c r="J1508" i="10688"/>
  <c r="J1504" i="10688"/>
  <c r="J1500" i="10688"/>
  <c r="J1496" i="10688"/>
  <c r="J1492" i="10688"/>
  <c r="J1488" i="10688"/>
  <c r="J1484" i="10688"/>
  <c r="J1480" i="10688"/>
  <c r="J1476" i="10688"/>
  <c r="J1472" i="10688"/>
  <c r="J1468" i="10688"/>
  <c r="J1464" i="10688"/>
  <c r="J1460" i="10688"/>
  <c r="J1456" i="10688"/>
  <c r="J1452" i="10688"/>
  <c r="J1448" i="10688"/>
  <c r="J1444" i="10688"/>
  <c r="J1440" i="10688"/>
  <c r="J1436" i="10688"/>
  <c r="J1432" i="10688"/>
  <c r="J1428" i="10688"/>
  <c r="J1424" i="10688"/>
  <c r="J1420" i="10688"/>
  <c r="J1416" i="10688"/>
  <c r="J1413" i="10688"/>
  <c r="J1409" i="10688"/>
  <c r="J1405" i="10688"/>
  <c r="J1401" i="10688"/>
  <c r="J1397" i="10688"/>
  <c r="J1393" i="10688"/>
  <c r="J1389" i="10688"/>
  <c r="J1385" i="10688"/>
  <c r="J1381" i="10688"/>
  <c r="J1377" i="10688"/>
  <c r="J1373" i="10688"/>
  <c r="J1369" i="10688"/>
  <c r="J1365" i="10688"/>
  <c r="J1361" i="10688"/>
  <c r="J1357" i="10688"/>
  <c r="J2000" i="10688"/>
  <c r="J1980" i="10688"/>
  <c r="J1936" i="10688"/>
  <c r="J1883" i="10688"/>
  <c r="J1875" i="10688"/>
  <c r="J1867" i="10688"/>
  <c r="J1859" i="10688"/>
  <c r="J1853" i="10688"/>
  <c r="J1845" i="10688"/>
  <c r="J1837" i="10688"/>
  <c r="J1829" i="10688"/>
  <c r="J1821" i="10688"/>
  <c r="J1813" i="10688"/>
  <c r="J1805" i="10688"/>
  <c r="J1797" i="10688"/>
  <c r="J1789" i="10688"/>
  <c r="J1781" i="10688"/>
  <c r="J1773" i="10688"/>
  <c r="J1765" i="10688"/>
  <c r="J1757" i="10688"/>
  <c r="J1746" i="10688"/>
  <c r="J1738" i="10688"/>
  <c r="J1730" i="10688"/>
  <c r="J1722" i="10688"/>
  <c r="J1715" i="10688"/>
  <c r="J1700" i="10688"/>
  <c r="J1691" i="10688"/>
  <c r="J1686" i="10688"/>
  <c r="J1677" i="10688"/>
  <c r="J1668" i="10688"/>
  <c r="J1654" i="10688"/>
  <c r="J1645" i="10688"/>
  <c r="J1636" i="10688"/>
  <c r="J1632" i="10688"/>
  <c r="J1628" i="10688"/>
  <c r="J1624" i="10688"/>
  <c r="J1620" i="10688"/>
  <c r="J1616" i="10688"/>
  <c r="J1612" i="10688"/>
  <c r="J1608" i="10688"/>
  <c r="J1604" i="10688"/>
  <c r="J1600" i="10688"/>
  <c r="J1596" i="10688"/>
  <c r="J1592" i="10688"/>
  <c r="J1588" i="10688"/>
  <c r="J1584" i="10688"/>
  <c r="J1581" i="10688"/>
  <c r="J1577" i="10688"/>
  <c r="J1573" i="10688"/>
  <c r="J1569" i="10688"/>
  <c r="J1565" i="10688"/>
  <c r="J1561" i="10688"/>
  <c r="J1557" i="10688"/>
  <c r="J1553" i="10688"/>
  <c r="J1549" i="10688"/>
  <c r="J1545" i="10688"/>
  <c r="J1541" i="10688"/>
  <c r="J1537" i="10688"/>
  <c r="J1533" i="10688"/>
  <c r="J1529" i="10688"/>
  <c r="J1525" i="10688"/>
  <c r="J1521" i="10688"/>
  <c r="J1519" i="10688"/>
  <c r="J1515" i="10688"/>
  <c r="J1511" i="10688"/>
  <c r="J1507" i="10688"/>
  <c r="J1503" i="10688"/>
  <c r="J1499" i="10688"/>
  <c r="J1495" i="10688"/>
  <c r="J1491" i="10688"/>
  <c r="J1487" i="10688"/>
  <c r="J1483" i="10688"/>
  <c r="J1479" i="10688"/>
  <c r="J1475" i="10688"/>
  <c r="J1471" i="10688"/>
  <c r="J1467" i="10688"/>
  <c r="J1463" i="10688"/>
  <c r="J1459" i="10688"/>
  <c r="J1455" i="10688"/>
  <c r="J1451" i="10688"/>
  <c r="J1447" i="10688"/>
  <c r="J1443" i="10688"/>
  <c r="J1439" i="10688"/>
  <c r="J1435" i="10688"/>
  <c r="J1431" i="10688"/>
  <c r="J1427" i="10688"/>
  <c r="J1423" i="10688"/>
  <c r="J1419" i="10688"/>
  <c r="J1412" i="10688"/>
  <c r="J1408" i="10688"/>
  <c r="J1404" i="10688"/>
  <c r="J1400" i="10688"/>
  <c r="J1396" i="10688"/>
  <c r="J1392" i="10688"/>
  <c r="J1388" i="10688"/>
  <c r="J1384" i="10688"/>
  <c r="J1380" i="10688"/>
  <c r="J1376" i="10688"/>
  <c r="J1372" i="10688"/>
  <c r="J1368" i="10688"/>
  <c r="J1364" i="10688"/>
  <c r="J1360" i="10688"/>
  <c r="J1356" i="10688"/>
  <c r="J1932" i="10688"/>
  <c r="J1708" i="10688"/>
  <c r="J1699" i="10688"/>
  <c r="J1690" i="10688"/>
  <c r="G1690" i="10688" s="1"/>
  <c r="J1662" i="10688"/>
  <c r="J1653" i="10688"/>
  <c r="J1644" i="10688"/>
  <c r="J1635" i="10688"/>
  <c r="J1627" i="10688"/>
  <c r="J1619" i="10688"/>
  <c r="J1611" i="10688"/>
  <c r="J1603" i="10688"/>
  <c r="J1595" i="10688"/>
  <c r="J1587" i="10688"/>
  <c r="J1576" i="10688"/>
  <c r="J1568" i="10688"/>
  <c r="J1560" i="10688"/>
  <c r="J1552" i="10688"/>
  <c r="J1544" i="10688"/>
  <c r="J1536" i="10688"/>
  <c r="J1528" i="10688"/>
  <c r="J1514" i="10688"/>
  <c r="J1506" i="10688"/>
  <c r="J1498" i="10688"/>
  <c r="J1490" i="10688"/>
  <c r="J1482" i="10688"/>
  <c r="J1474" i="10688"/>
  <c r="J1466" i="10688"/>
  <c r="J1458" i="10688"/>
  <c r="J1450" i="10688"/>
  <c r="J1442" i="10688"/>
  <c r="J1434" i="10688"/>
  <c r="J1426" i="10688"/>
  <c r="J1418" i="10688"/>
  <c r="J1415" i="10688"/>
  <c r="J1407" i="10688"/>
  <c r="J1399" i="10688"/>
  <c r="J1391" i="10688"/>
  <c r="J1383" i="10688"/>
  <c r="J1375" i="10688"/>
  <c r="J1367" i="10688"/>
  <c r="J1359" i="10688"/>
  <c r="J1343" i="10688"/>
  <c r="J1337" i="10688"/>
  <c r="J1330" i="10688"/>
  <c r="J1311" i="10688"/>
  <c r="J2019" i="10688"/>
  <c r="J1972" i="10688"/>
  <c r="J1928" i="10688"/>
  <c r="J1888" i="10688"/>
  <c r="J1872" i="10688"/>
  <c r="J1842" i="10688"/>
  <c r="J1826" i="10688"/>
  <c r="J1810" i="10688"/>
  <c r="J1794" i="10688"/>
  <c r="J1778" i="10688"/>
  <c r="J1762" i="10688"/>
  <c r="J1751" i="10688"/>
  <c r="J1735" i="10688"/>
  <c r="J1719" i="10688"/>
  <c r="J1680" i="10688"/>
  <c r="J1349" i="10688"/>
  <c r="J1342" i="10688"/>
  <c r="J1323" i="10688"/>
  <c r="J1317" i="10688"/>
  <c r="J1310" i="10688"/>
  <c r="J1305" i="10688"/>
  <c r="J1299" i="10688"/>
  <c r="J1294" i="10688"/>
  <c r="J1289" i="10688"/>
  <c r="J1283" i="10688"/>
  <c r="J1278" i="10688"/>
  <c r="J1273" i="10688"/>
  <c r="J1267" i="10688"/>
  <c r="J1262" i="10688"/>
  <c r="J1257" i="10688"/>
  <c r="J1251" i="10688"/>
  <c r="J1246" i="10688"/>
  <c r="J1240" i="10688"/>
  <c r="J1236" i="10688"/>
  <c r="J1232" i="10688"/>
  <c r="J1228" i="10688"/>
  <c r="J1224" i="10688"/>
  <c r="J1220" i="10688"/>
  <c r="J1216" i="10688"/>
  <c r="J1212" i="10688"/>
  <c r="J1208" i="10688"/>
  <c r="J1204" i="10688"/>
  <c r="J1200" i="10688"/>
  <c r="J1196" i="10688"/>
  <c r="J1192" i="10688"/>
  <c r="J1188" i="10688"/>
  <c r="J1182" i="10688"/>
  <c r="J1178" i="10688"/>
  <c r="J1174" i="10688"/>
  <c r="J1170" i="10688"/>
  <c r="J1166" i="10688"/>
  <c r="J1162" i="10688"/>
  <c r="J1158" i="10688"/>
  <c r="J1154" i="10688"/>
  <c r="J1150" i="10688"/>
  <c r="J1146" i="10688"/>
  <c r="J1142" i="10688"/>
  <c r="J1138" i="10688"/>
  <c r="J1134" i="10688"/>
  <c r="J1130" i="10688"/>
  <c r="J1126" i="10688"/>
  <c r="J1122" i="10688"/>
  <c r="J1118" i="10688"/>
  <c r="J1114" i="10688"/>
  <c r="J1110" i="10688"/>
  <c r="J1106" i="10688"/>
  <c r="J1102" i="10688"/>
  <c r="J1098" i="10688"/>
  <c r="J1094" i="10688"/>
  <c r="J1090" i="10688"/>
  <c r="J1086" i="10688"/>
  <c r="J1082" i="10688"/>
  <c r="J1079" i="10688"/>
  <c r="J1075" i="10688"/>
  <c r="J1071" i="10688"/>
  <c r="J1067" i="10688"/>
  <c r="J1063" i="10688"/>
  <c r="J1059" i="10688"/>
  <c r="J1055" i="10688"/>
  <c r="J1051" i="10688"/>
  <c r="J1047" i="10688"/>
  <c r="J1043" i="10688"/>
  <c r="J1039" i="10688"/>
  <c r="J1035" i="10688"/>
  <c r="J1031" i="10688"/>
  <c r="J1027" i="10688"/>
  <c r="J1023" i="10688"/>
  <c r="J1019" i="10688"/>
  <c r="J2004" i="10688"/>
  <c r="J1960" i="10688"/>
  <c r="J1920" i="10688"/>
  <c r="J1884" i="10688"/>
  <c r="J1868" i="10688"/>
  <c r="J1854" i="10688"/>
  <c r="J1838" i="10688"/>
  <c r="J1822" i="10688"/>
  <c r="J1806" i="10688"/>
  <c r="J1790" i="10688"/>
  <c r="J1774" i="10688"/>
  <c r="J1758" i="10688"/>
  <c r="J1747" i="10688"/>
  <c r="J1731" i="10688"/>
  <c r="J1696" i="10688"/>
  <c r="J1650" i="10688"/>
  <c r="J1641" i="10688"/>
  <c r="J1335" i="10688"/>
  <c r="J1329" i="10688"/>
  <c r="J1322" i="10688"/>
  <c r="J1956" i="10688"/>
  <c r="J1900" i="10688"/>
  <c r="J1714" i="10688"/>
  <c r="J1704" i="10688"/>
  <c r="J1695" i="10688"/>
  <c r="J1658" i="10688"/>
  <c r="J1649" i="10688"/>
  <c r="J1640" i="10688"/>
  <c r="J1347" i="10688"/>
  <c r="J1341" i="10688"/>
  <c r="J1334" i="10688"/>
  <c r="J1315" i="10688"/>
  <c r="J1309" i="10688"/>
  <c r="J1303" i="10688"/>
  <c r="J1298" i="10688"/>
  <c r="J1293" i="10688"/>
  <c r="J1287" i="10688"/>
  <c r="J1282" i="10688"/>
  <c r="J1277" i="10688"/>
  <c r="J1271" i="10688"/>
  <c r="J1266" i="10688"/>
  <c r="J1261" i="10688"/>
  <c r="J1255" i="10688"/>
  <c r="J1250" i="10688"/>
  <c r="J1244" i="10688"/>
  <c r="J1239" i="10688"/>
  <c r="J1235" i="10688"/>
  <c r="J1231" i="10688"/>
  <c r="J1227" i="10688"/>
  <c r="J1223" i="10688"/>
  <c r="J1219" i="10688"/>
  <c r="J1215" i="10688"/>
  <c r="J1211" i="10688"/>
  <c r="J1207" i="10688"/>
  <c r="J1203" i="10688"/>
  <c r="J1199" i="10688"/>
  <c r="J1195" i="10688"/>
  <c r="J1191" i="10688"/>
  <c r="J1187" i="10688"/>
  <c r="J1181" i="10688"/>
  <c r="J1177" i="10688"/>
  <c r="J1173" i="10688"/>
  <c r="J1169" i="10688"/>
  <c r="J1165" i="10688"/>
  <c r="J1161" i="10688"/>
  <c r="J1157" i="10688"/>
  <c r="J1153" i="10688"/>
  <c r="J1149" i="10688"/>
  <c r="J1145" i="10688"/>
  <c r="J1141" i="10688"/>
  <c r="J1137" i="10688"/>
  <c r="J1133" i="10688"/>
  <c r="J1129" i="10688"/>
  <c r="J1125" i="10688"/>
  <c r="J1121" i="10688"/>
  <c r="J1117" i="10688"/>
  <c r="J1113" i="10688"/>
  <c r="J1109" i="10688"/>
  <c r="J1105" i="10688"/>
  <c r="J1101" i="10688"/>
  <c r="J1097" i="10688"/>
  <c r="J1093" i="10688"/>
  <c r="J1089" i="10688"/>
  <c r="J1085" i="10688"/>
  <c r="J1081" i="10688"/>
  <c r="J1078" i="10688"/>
  <c r="J1074" i="10688"/>
  <c r="J1070" i="10688"/>
  <c r="J1066" i="10688"/>
  <c r="J1062" i="10688"/>
  <c r="J1058" i="10688"/>
  <c r="J1054" i="10688"/>
  <c r="J1050" i="10688"/>
  <c r="J1046" i="10688"/>
  <c r="J1042" i="10688"/>
  <c r="J1038" i="10688"/>
  <c r="J1034" i="10688"/>
  <c r="J1030" i="10688"/>
  <c r="J1026" i="10688"/>
  <c r="J1992" i="10688"/>
  <c r="J1897" i="10688"/>
  <c r="J1880" i="10688"/>
  <c r="J1864" i="10688"/>
  <c r="J1850" i="10688"/>
  <c r="J1834" i="10688"/>
  <c r="J1818" i="10688"/>
  <c r="J1802" i="10688"/>
  <c r="J1786" i="10688"/>
  <c r="J1770" i="10688"/>
  <c r="J1754" i="10688"/>
  <c r="J1743" i="10688"/>
  <c r="J1727" i="10688"/>
  <c r="J1703" i="10688"/>
  <c r="J1694" i="10688"/>
  <c r="J1666" i="10688"/>
  <c r="J1657" i="10688"/>
  <c r="J1648" i="10688"/>
  <c r="J1355" i="10688"/>
  <c r="J1339" i="10688"/>
  <c r="J1333" i="10688"/>
  <c r="J1326" i="10688"/>
  <c r="J1307" i="10688"/>
  <c r="J1302" i="10688"/>
  <c r="J1297" i="10688"/>
  <c r="J1291" i="10688"/>
  <c r="J1286" i="10688"/>
  <c r="J1281" i="10688"/>
  <c r="J1275" i="10688"/>
  <c r="J1270" i="10688"/>
  <c r="J1265" i="10688"/>
  <c r="J1259" i="10688"/>
  <c r="J1254" i="10688"/>
  <c r="J1249" i="10688"/>
  <c r="J1243" i="10688"/>
  <c r="J1238" i="10688"/>
  <c r="J1234" i="10688"/>
  <c r="J1230" i="10688"/>
  <c r="J1226" i="10688"/>
  <c r="J1222" i="10688"/>
  <c r="J1218" i="10688"/>
  <c r="J1214" i="10688"/>
  <c r="J1210" i="10688"/>
  <c r="J1206" i="10688"/>
  <c r="J1202" i="10688"/>
  <c r="J1198" i="10688"/>
  <c r="J1194" i="10688"/>
  <c r="J1190" i="10688"/>
  <c r="J1186" i="10688"/>
  <c r="J1184" i="10688"/>
  <c r="J1180" i="10688"/>
  <c r="J1176" i="10688"/>
  <c r="J1172" i="10688"/>
  <c r="J1168" i="10688"/>
  <c r="J1164" i="10688"/>
  <c r="J1160" i="10688"/>
  <c r="J1156" i="10688"/>
  <c r="J1152" i="10688"/>
  <c r="J1148" i="10688"/>
  <c r="J1144" i="10688"/>
  <c r="J1140" i="10688"/>
  <c r="J1136" i="10688"/>
  <c r="J1132" i="10688"/>
  <c r="J1128" i="10688"/>
  <c r="J1124" i="10688"/>
  <c r="J1120" i="10688"/>
  <c r="J1116" i="10688"/>
  <c r="J1112" i="10688"/>
  <c r="J1108" i="10688"/>
  <c r="J1104" i="10688"/>
  <c r="J1100" i="10688"/>
  <c r="J1096" i="10688"/>
  <c r="J1092" i="10688"/>
  <c r="J1088" i="10688"/>
  <c r="J1084" i="10688"/>
  <c r="J1080" i="10688"/>
  <c r="J1077" i="10688"/>
  <c r="J1073" i="10688"/>
  <c r="J1069" i="10688"/>
  <c r="J1065" i="10688"/>
  <c r="J1061" i="10688"/>
  <c r="J1057" i="10688"/>
  <c r="J1053" i="10688"/>
  <c r="J1049" i="10688"/>
  <c r="J1045" i="10688"/>
  <c r="J1041" i="10688"/>
  <c r="J1037" i="10688"/>
  <c r="J1033" i="10688"/>
  <c r="J1029" i="10688"/>
  <c r="J1025" i="10688"/>
  <c r="J1021" i="10688"/>
  <c r="J1017" i="10688"/>
  <c r="J1015" i="10688"/>
  <c r="J1011" i="10688"/>
  <c r="J1007" i="10688"/>
  <c r="J1003" i="10688"/>
  <c r="J999" i="10688"/>
  <c r="J995" i="10688"/>
  <c r="J991" i="10688"/>
  <c r="J987" i="10688"/>
  <c r="J983" i="10688"/>
  <c r="J979" i="10688"/>
  <c r="J975" i="10688"/>
  <c r="J971" i="10688"/>
  <c r="J967" i="10688"/>
  <c r="J1996" i="10688"/>
  <c r="J1860" i="10688"/>
  <c r="J1682" i="10688"/>
  <c r="J1591" i="10688"/>
  <c r="J1532" i="10688"/>
  <c r="J1486" i="10688"/>
  <c r="J1422" i="10688"/>
  <c r="J1363" i="10688"/>
  <c r="J1345" i="10688"/>
  <c r="J1327" i="10688"/>
  <c r="J1269" i="10688"/>
  <c r="J1233" i="10688"/>
  <c r="J1201" i="10688"/>
  <c r="J1155" i="10688"/>
  <c r="J1123" i="10688"/>
  <c r="J1091" i="10688"/>
  <c r="J1064" i="10688"/>
  <c r="J1032" i="10688"/>
  <c r="J1002" i="10688"/>
  <c r="J986" i="10688"/>
  <c r="J970" i="10688"/>
  <c r="J680" i="10688"/>
  <c r="J676" i="10688"/>
  <c r="J672" i="10688"/>
  <c r="J668" i="10688"/>
  <c r="J664" i="10688"/>
  <c r="J660" i="10688"/>
  <c r="J656" i="10688"/>
  <c r="J652" i="10688"/>
  <c r="J648" i="10688"/>
  <c r="J644" i="10688"/>
  <c r="J640" i="10688"/>
  <c r="J636" i="10688"/>
  <c r="J632" i="10688"/>
  <c r="J628" i="10688"/>
  <c r="J624" i="10688"/>
  <c r="J620" i="10688"/>
  <c r="J616" i="10688"/>
  <c r="J1830" i="10688"/>
  <c r="J1710" i="10688"/>
  <c r="J1681" i="10688"/>
  <c r="J1631" i="10688"/>
  <c r="J1572" i="10688"/>
  <c r="J1462" i="10688"/>
  <c r="J1403" i="10688"/>
  <c r="J1295" i="10688"/>
  <c r="J1253" i="10688"/>
  <c r="J1221" i="10688"/>
  <c r="J1189" i="10688"/>
  <c r="J1175" i="10688"/>
  <c r="J1143" i="10688"/>
  <c r="J1111" i="10688"/>
  <c r="J1052" i="10688"/>
  <c r="J1022" i="10688"/>
  <c r="J1012" i="10688"/>
  <c r="J1001" i="10688"/>
  <c r="J996" i="10688"/>
  <c r="J985" i="10688"/>
  <c r="J980" i="10688"/>
  <c r="J965" i="10688"/>
  <c r="J961" i="10688"/>
  <c r="J957" i="10688"/>
  <c r="J953" i="10688"/>
  <c r="J949" i="10688"/>
  <c r="J945" i="10688"/>
  <c r="J941" i="10688"/>
  <c r="J937" i="10688"/>
  <c r="J933" i="10688"/>
  <c r="J929" i="10688"/>
  <c r="J925" i="10688"/>
  <c r="J921" i="10688"/>
  <c r="J917" i="10688"/>
  <c r="J913" i="10688"/>
  <c r="J910" i="10688"/>
  <c r="J906" i="10688"/>
  <c r="J902" i="10688"/>
  <c r="J898" i="10688"/>
  <c r="J894" i="10688"/>
  <c r="J890" i="10688"/>
  <c r="J886" i="10688"/>
  <c r="J882" i="10688"/>
  <c r="J878" i="10688"/>
  <c r="J874" i="10688"/>
  <c r="J870" i="10688"/>
  <c r="J866" i="10688"/>
  <c r="J862" i="10688"/>
  <c r="J858" i="10688"/>
  <c r="J854" i="10688"/>
  <c r="J850" i="10688"/>
  <c r="J848" i="10688"/>
  <c r="J844" i="10688"/>
  <c r="J840" i="10688"/>
  <c r="J836" i="10688"/>
  <c r="J832" i="10688"/>
  <c r="J828" i="10688"/>
  <c r="J824" i="10688"/>
  <c r="J820" i="10688"/>
  <c r="J816" i="10688"/>
  <c r="J812" i="10688"/>
  <c r="J808" i="10688"/>
  <c r="J804" i="10688"/>
  <c r="J800" i="10688"/>
  <c r="J796" i="10688"/>
  <c r="J792" i="10688"/>
  <c r="J788" i="10688"/>
  <c r="J784" i="10688"/>
  <c r="J780" i="10688"/>
  <c r="J776" i="10688"/>
  <c r="J772" i="10688"/>
  <c r="J768" i="10688"/>
  <c r="J764" i="10688"/>
  <c r="J760" i="10688"/>
  <c r="J756" i="10688"/>
  <c r="J752" i="10688"/>
  <c r="J748" i="10688"/>
  <c r="J744" i="10688"/>
  <c r="J741" i="10688"/>
  <c r="J737" i="10688"/>
  <c r="J733" i="10688"/>
  <c r="J729" i="10688"/>
  <c r="J725" i="10688"/>
  <c r="J721" i="10688"/>
  <c r="J717" i="10688"/>
  <c r="J713" i="10688"/>
  <c r="J709" i="10688"/>
  <c r="J705" i="10688"/>
  <c r="J701" i="10688"/>
  <c r="J697" i="10688"/>
  <c r="J693" i="10688"/>
  <c r="J689" i="10688"/>
  <c r="J685" i="10688"/>
  <c r="J1976" i="10688"/>
  <c r="J1782" i="10688"/>
  <c r="J1676" i="10688"/>
  <c r="J1607" i="10688"/>
  <c r="J1548" i="10688"/>
  <c r="J1502" i="10688"/>
  <c r="J1438" i="10688"/>
  <c r="J1379" i="10688"/>
  <c r="J1325" i="10688"/>
  <c r="J1279" i="10688"/>
  <c r="J1242" i="10688"/>
  <c r="J1209" i="10688"/>
  <c r="J1163" i="10688"/>
  <c r="J1131" i="10688"/>
  <c r="J1099" i="10688"/>
  <c r="J1072" i="10688"/>
  <c r="J1040" i="10688"/>
  <c r="J1006" i="10688"/>
  <c r="J990" i="10688"/>
  <c r="J974" i="10688"/>
  <c r="J969" i="10688"/>
  <c r="J681" i="10688"/>
  <c r="J679" i="10688"/>
  <c r="J675" i="10688"/>
  <c r="J671" i="10688"/>
  <c r="J667" i="10688"/>
  <c r="J663" i="10688"/>
  <c r="J1952" i="10688"/>
  <c r="J1739" i="10688"/>
  <c r="J1673" i="10688"/>
  <c r="J1524" i="10688"/>
  <c r="J1478" i="10688"/>
  <c r="J1338" i="10688"/>
  <c r="J1321" i="10688"/>
  <c r="J1306" i="10688"/>
  <c r="J1263" i="10688"/>
  <c r="J1229" i="10688"/>
  <c r="J1197" i="10688"/>
  <c r="J1183" i="10688"/>
  <c r="J1151" i="10688"/>
  <c r="J1119" i="10688"/>
  <c r="J1087" i="10688"/>
  <c r="J1060" i="10688"/>
  <c r="J1028" i="10688"/>
  <c r="J1016" i="10688"/>
  <c r="J1005" i="10688"/>
  <c r="J1000" i="10688"/>
  <c r="J989" i="10688"/>
  <c r="J984" i="10688"/>
  <c r="J973" i="10688"/>
  <c r="J964" i="10688"/>
  <c r="J960" i="10688"/>
  <c r="J956" i="10688"/>
  <c r="J952" i="10688"/>
  <c r="J948" i="10688"/>
  <c r="J944" i="10688"/>
  <c r="J940" i="10688"/>
  <c r="J936" i="10688"/>
  <c r="J932" i="10688"/>
  <c r="J928" i="10688"/>
  <c r="J924" i="10688"/>
  <c r="J920" i="10688"/>
  <c r="J916" i="10688"/>
  <c r="J912" i="10688"/>
  <c r="J909" i="10688"/>
  <c r="J905" i="10688"/>
  <c r="J901" i="10688"/>
  <c r="J897" i="10688"/>
  <c r="J893" i="10688"/>
  <c r="J889" i="10688"/>
  <c r="J885" i="10688"/>
  <c r="J881" i="10688"/>
  <c r="J877" i="10688"/>
  <c r="J873" i="10688"/>
  <c r="J869" i="10688"/>
  <c r="J865" i="10688"/>
  <c r="J861" i="10688"/>
  <c r="J857" i="10688"/>
  <c r="J853" i="10688"/>
  <c r="J849" i="10688"/>
  <c r="J847" i="10688"/>
  <c r="J843" i="10688"/>
  <c r="J839" i="10688"/>
  <c r="J835" i="10688"/>
  <c r="J831" i="10688"/>
  <c r="J827" i="10688"/>
  <c r="J823" i="10688"/>
  <c r="J819" i="10688"/>
  <c r="J815" i="10688"/>
  <c r="J811" i="10688"/>
  <c r="J807" i="10688"/>
  <c r="J803" i="10688"/>
  <c r="J799" i="10688"/>
  <c r="J795" i="10688"/>
  <c r="J791" i="10688"/>
  <c r="J787" i="10688"/>
  <c r="J783" i="10688"/>
  <c r="J779" i="10688"/>
  <c r="J775" i="10688"/>
  <c r="J771" i="10688"/>
  <c r="J767" i="10688"/>
  <c r="J763" i="10688"/>
  <c r="J759" i="10688"/>
  <c r="J755" i="10688"/>
  <c r="J751" i="10688"/>
  <c r="J747" i="10688"/>
  <c r="J740" i="10688"/>
  <c r="J736" i="10688"/>
  <c r="J732" i="10688"/>
  <c r="J728" i="10688"/>
  <c r="J724" i="10688"/>
  <c r="J720" i="10688"/>
  <c r="J716" i="10688"/>
  <c r="J712" i="10688"/>
  <c r="J708" i="10688"/>
  <c r="J704" i="10688"/>
  <c r="J700" i="10688"/>
  <c r="J696" i="10688"/>
  <c r="J692" i="10688"/>
  <c r="J688" i="10688"/>
  <c r="J684" i="10688"/>
  <c r="J1876" i="10688"/>
  <c r="J1766" i="10688"/>
  <c r="J1599" i="10688"/>
  <c r="J1540" i="10688"/>
  <c r="J1494" i="10688"/>
  <c r="J1430" i="10688"/>
  <c r="J1371" i="10688"/>
  <c r="J1351" i="10688"/>
  <c r="J1318" i="10688"/>
  <c r="J1274" i="10688"/>
  <c r="J1237" i="10688"/>
  <c r="J1205" i="10688"/>
  <c r="J1159" i="10688"/>
  <c r="J1127" i="10688"/>
  <c r="J1095" i="10688"/>
  <c r="J1068" i="10688"/>
  <c r="J1036" i="10688"/>
  <c r="J1009" i="10688"/>
  <c r="J1004" i="10688"/>
  <c r="J993" i="10688"/>
  <c r="J988" i="10688"/>
  <c r="J977" i="10688"/>
  <c r="J972" i="10688"/>
  <c r="J963" i="10688"/>
  <c r="J959" i="10688"/>
  <c r="J955" i="10688"/>
  <c r="J951" i="10688"/>
  <c r="J947" i="10688"/>
  <c r="J943" i="10688"/>
  <c r="J939" i="10688"/>
  <c r="J935" i="10688"/>
  <c r="J931" i="10688"/>
  <c r="J927" i="10688"/>
  <c r="J923" i="10688"/>
  <c r="J919" i="10688"/>
  <c r="J915" i="10688"/>
  <c r="J908" i="10688"/>
  <c r="J904" i="10688"/>
  <c r="J900" i="10688"/>
  <c r="J896" i="10688"/>
  <c r="J892" i="10688"/>
  <c r="J888" i="10688"/>
  <c r="J884" i="10688"/>
  <c r="J880" i="10688"/>
  <c r="J876" i="10688"/>
  <c r="J872" i="10688"/>
  <c r="J868" i="10688"/>
  <c r="J864" i="10688"/>
  <c r="J860" i="10688"/>
  <c r="J856" i="10688"/>
  <c r="J852" i="10688"/>
  <c r="J846" i="10688"/>
  <c r="J842" i="10688"/>
  <c r="J838" i="10688"/>
  <c r="J834" i="10688"/>
  <c r="J830" i="10688"/>
  <c r="J826" i="10688"/>
  <c r="J822" i="10688"/>
  <c r="J818" i="10688"/>
  <c r="J814" i="10688"/>
  <c r="J810" i="10688"/>
  <c r="J806" i="10688"/>
  <c r="J802" i="10688"/>
  <c r="J798" i="10688"/>
  <c r="J794" i="10688"/>
  <c r="J790" i="10688"/>
  <c r="J786" i="10688"/>
  <c r="J782" i="10688"/>
  <c r="J778" i="10688"/>
  <c r="J774" i="10688"/>
  <c r="J770" i="10688"/>
  <c r="J766" i="10688"/>
  <c r="J762" i="10688"/>
  <c r="J758" i="10688"/>
  <c r="J1846" i="10688"/>
  <c r="J1723" i="10688"/>
  <c r="J1664" i="10688"/>
  <c r="J1580" i="10688"/>
  <c r="J1470" i="10688"/>
  <c r="J1411" i="10688"/>
  <c r="J1350" i="10688"/>
  <c r="J1314" i="10688"/>
  <c r="J1301" i="10688"/>
  <c r="J1258" i="10688"/>
  <c r="J1225" i="10688"/>
  <c r="J1193" i="10688"/>
  <c r="J1179" i="10688"/>
  <c r="J1147" i="10688"/>
  <c r="J1115" i="10688"/>
  <c r="J1083" i="10688"/>
  <c r="J1056" i="10688"/>
  <c r="J1018" i="10688"/>
  <c r="G1018" i="10688" s="1"/>
  <c r="J1014" i="10688"/>
  <c r="J998" i="10688"/>
  <c r="J982" i="10688"/>
  <c r="J677" i="10688"/>
  <c r="J673" i="10688"/>
  <c r="J669" i="10688"/>
  <c r="J665" i="10688"/>
  <c r="J661" i="10688"/>
  <c r="J1623" i="10688"/>
  <c r="J1395" i="10688"/>
  <c r="J1185" i="10688"/>
  <c r="J750" i="10688"/>
  <c r="J734" i="10688"/>
  <c r="J723" i="10688"/>
  <c r="J702" i="10688"/>
  <c r="J691" i="10688"/>
  <c r="J650" i="10688"/>
  <c r="J645" i="10688"/>
  <c r="J634" i="10688"/>
  <c r="J629" i="10688"/>
  <c r="J618" i="10688"/>
  <c r="J1615" i="10688"/>
  <c r="J1387" i="10688"/>
  <c r="J1331" i="10688"/>
  <c r="J1076" i="10688"/>
  <c r="J981" i="10688"/>
  <c r="J962" i="10688"/>
  <c r="J946" i="10688"/>
  <c r="J930" i="10688"/>
  <c r="J914" i="10688"/>
  <c r="J903" i="10688"/>
  <c r="J887" i="10688"/>
  <c r="J871" i="10688"/>
  <c r="J855" i="10688"/>
  <c r="J841" i="10688"/>
  <c r="J825" i="10688"/>
  <c r="J809" i="10688"/>
  <c r="J793" i="10688"/>
  <c r="J777" i="10688"/>
  <c r="J761" i="10688"/>
  <c r="J749" i="10688"/>
  <c r="J743" i="10688"/>
  <c r="J722" i="10688"/>
  <c r="J711" i="10688"/>
  <c r="J690" i="10688"/>
  <c r="J655" i="10688"/>
  <c r="J639" i="10688"/>
  <c r="J623" i="10688"/>
  <c r="J613" i="10688"/>
  <c r="J609" i="10688"/>
  <c r="J605" i="10688"/>
  <c r="J601" i="10688"/>
  <c r="J597" i="10688"/>
  <c r="J593" i="10688"/>
  <c r="J589" i="10688"/>
  <c r="J585" i="10688"/>
  <c r="J581" i="10688"/>
  <c r="J577" i="10688"/>
  <c r="J574" i="10688"/>
  <c r="J570" i="10688"/>
  <c r="J566" i="10688"/>
  <c r="J562" i="10688"/>
  <c r="J558" i="10688"/>
  <c r="J554" i="10688"/>
  <c r="J550" i="10688"/>
  <c r="J546" i="10688"/>
  <c r="J542" i="10688"/>
  <c r="J538" i="10688"/>
  <c r="J534" i="10688"/>
  <c r="J530" i="10688"/>
  <c r="J526" i="10688"/>
  <c r="J522" i="10688"/>
  <c r="J518" i="10688"/>
  <c r="J514" i="10688"/>
  <c r="J512" i="10688"/>
  <c r="J508" i="10688"/>
  <c r="J504" i="10688"/>
  <c r="J500" i="10688"/>
  <c r="J496" i="10688"/>
  <c r="J492" i="10688"/>
  <c r="J488" i="10688"/>
  <c r="J484" i="10688"/>
  <c r="J480" i="10688"/>
  <c r="J476" i="10688"/>
  <c r="J472" i="10688"/>
  <c r="J468" i="10688"/>
  <c r="J464" i="10688"/>
  <c r="J460" i="10688"/>
  <c r="J456" i="10688"/>
  <c r="J452" i="10688"/>
  <c r="J448" i="10688"/>
  <c r="J444" i="10688"/>
  <c r="J440" i="10688"/>
  <c r="J436" i="10688"/>
  <c r="J432" i="10688"/>
  <c r="J428" i="10688"/>
  <c r="J424" i="10688"/>
  <c r="J420" i="10688"/>
  <c r="J416" i="10688"/>
  <c r="J412" i="10688"/>
  <c r="J408" i="10688"/>
  <c r="J405" i="10688"/>
  <c r="J401" i="10688"/>
  <c r="J397" i="10688"/>
  <c r="J393" i="10688"/>
  <c r="J389" i="10688"/>
  <c r="J385" i="10688"/>
  <c r="J381" i="10688"/>
  <c r="J377" i="10688"/>
  <c r="J373" i="10688"/>
  <c r="J369" i="10688"/>
  <c r="J365" i="10688"/>
  <c r="J361" i="10688"/>
  <c r="J357" i="10688"/>
  <c r="J353" i="10688"/>
  <c r="J349" i="10688"/>
  <c r="J345" i="10688"/>
  <c r="J343" i="10688"/>
  <c r="J339" i="10688"/>
  <c r="J335" i="10688"/>
  <c r="J331" i="10688"/>
  <c r="J327" i="10688"/>
  <c r="J323" i="10688"/>
  <c r="J319" i="10688"/>
  <c r="J315" i="10688"/>
  <c r="J311" i="10688"/>
  <c r="J307" i="10688"/>
  <c r="J303" i="10688"/>
  <c r="J299" i="10688"/>
  <c r="J295" i="10688"/>
  <c r="J291" i="10688"/>
  <c r="J287" i="10688"/>
  <c r="J283" i="10688"/>
  <c r="J279" i="10688"/>
  <c r="J275" i="10688"/>
  <c r="J271" i="10688"/>
  <c r="J267" i="10688"/>
  <c r="J263" i="10688"/>
  <c r="J259" i="10688"/>
  <c r="J255" i="10688"/>
  <c r="J251" i="10688"/>
  <c r="J247" i="10688"/>
  <c r="J243" i="10688"/>
  <c r="J236" i="10688"/>
  <c r="J232" i="10688"/>
  <c r="J228" i="10688"/>
  <c r="J224" i="10688"/>
  <c r="J220" i="10688"/>
  <c r="J216" i="10688"/>
  <c r="J212" i="10688"/>
  <c r="J208" i="10688"/>
  <c r="J204" i="10688"/>
  <c r="J200" i="10688"/>
  <c r="J196" i="10688"/>
  <c r="J1814" i="10688"/>
  <c r="J1454" i="10688"/>
  <c r="J1319" i="10688"/>
  <c r="J1217" i="10688"/>
  <c r="J1107" i="10688"/>
  <c r="J978" i="10688"/>
  <c r="J742" i="10688"/>
  <c r="J731" i="10688"/>
  <c r="J710" i="10688"/>
  <c r="J699" i="10688"/>
  <c r="J654" i="10688"/>
  <c r="J649" i="10688"/>
  <c r="J638" i="10688"/>
  <c r="J633" i="10688"/>
  <c r="J622" i="10688"/>
  <c r="J617" i="10688"/>
  <c r="J1798" i="10688"/>
  <c r="J1685" i="10688"/>
  <c r="J1446" i="10688"/>
  <c r="J1313" i="10688"/>
  <c r="J1213" i="10688"/>
  <c r="J1103" i="10688"/>
  <c r="J1024" i="10688"/>
  <c r="J997" i="10688"/>
  <c r="J976" i="10688"/>
  <c r="J958" i="10688"/>
  <c r="J942" i="10688"/>
  <c r="J926" i="10688"/>
  <c r="J899" i="10688"/>
  <c r="J883" i="10688"/>
  <c r="J867" i="10688"/>
  <c r="J851" i="10688"/>
  <c r="J837" i="10688"/>
  <c r="J821" i="10688"/>
  <c r="J805" i="10688"/>
  <c r="J789" i="10688"/>
  <c r="J773" i="10688"/>
  <c r="J757" i="10688"/>
  <c r="J746" i="10688"/>
  <c r="J730" i="10688"/>
  <c r="J719" i="10688"/>
  <c r="J698" i="10688"/>
  <c r="J687" i="10688"/>
  <c r="J674" i="10688"/>
  <c r="J666" i="10688"/>
  <c r="J659" i="10688"/>
  <c r="J643" i="10688"/>
  <c r="J627" i="10688"/>
  <c r="J612" i="10688"/>
  <c r="J608" i="10688"/>
  <c r="J604" i="10688"/>
  <c r="J600" i="10688"/>
  <c r="J596" i="10688"/>
  <c r="J592" i="10688"/>
  <c r="J588" i="10688"/>
  <c r="J584" i="10688"/>
  <c r="J580" i="10688"/>
  <c r="J576" i="10688"/>
  <c r="J573" i="10688"/>
  <c r="J569" i="10688"/>
  <c r="J565" i="10688"/>
  <c r="J561" i="10688"/>
  <c r="J557" i="10688"/>
  <c r="J553" i="10688"/>
  <c r="J549" i="10688"/>
  <c r="J545" i="10688"/>
  <c r="J541" i="10688"/>
  <c r="J537" i="10688"/>
  <c r="J533" i="10688"/>
  <c r="J529" i="10688"/>
  <c r="J525" i="10688"/>
  <c r="J521" i="10688"/>
  <c r="J517" i="10688"/>
  <c r="J513" i="10688"/>
  <c r="J511" i="10688"/>
  <c r="J507" i="10688"/>
  <c r="J503" i="10688"/>
  <c r="J499" i="10688"/>
  <c r="J495" i="10688"/>
  <c r="J491" i="10688"/>
  <c r="J487" i="10688"/>
  <c r="J483" i="10688"/>
  <c r="J479" i="10688"/>
  <c r="J475" i="10688"/>
  <c r="J471" i="10688"/>
  <c r="J467" i="10688"/>
  <c r="J463" i="10688"/>
  <c r="J459" i="10688"/>
  <c r="J455" i="10688"/>
  <c r="J451" i="10688"/>
  <c r="J447" i="10688"/>
  <c r="J443" i="10688"/>
  <c r="J439" i="10688"/>
  <c r="J435" i="10688"/>
  <c r="J431" i="10688"/>
  <c r="J427" i="10688"/>
  <c r="J423" i="10688"/>
  <c r="J419" i="10688"/>
  <c r="J415" i="10688"/>
  <c r="J411" i="10688"/>
  <c r="J404" i="10688"/>
  <c r="J400" i="10688"/>
  <c r="J396" i="10688"/>
  <c r="J392" i="10688"/>
  <c r="J388" i="10688"/>
  <c r="J384" i="10688"/>
  <c r="J380" i="10688"/>
  <c r="J376" i="10688"/>
  <c r="J372" i="10688"/>
  <c r="J368" i="10688"/>
  <c r="J364" i="10688"/>
  <c r="J360" i="10688"/>
  <c r="J356" i="10688"/>
  <c r="J352" i="10688"/>
  <c r="J348" i="10688"/>
  <c r="J342" i="10688"/>
  <c r="J338" i="10688"/>
  <c r="J334" i="10688"/>
  <c r="J330" i="10688"/>
  <c r="J326" i="10688"/>
  <c r="J322" i="10688"/>
  <c r="J318" i="10688"/>
  <c r="J314" i="10688"/>
  <c r="J310" i="10688"/>
  <c r="J306" i="10688"/>
  <c r="J302" i="10688"/>
  <c r="J298" i="10688"/>
  <c r="J294" i="10688"/>
  <c r="J290" i="10688"/>
  <c r="J286" i="10688"/>
  <c r="J282" i="10688"/>
  <c r="J278" i="10688"/>
  <c r="J274" i="10688"/>
  <c r="J270" i="10688"/>
  <c r="J266" i="10688"/>
  <c r="J262" i="10688"/>
  <c r="J258" i="10688"/>
  <c r="J254" i="10688"/>
  <c r="J250" i="10688"/>
  <c r="J246" i="10688"/>
  <c r="J242" i="10688"/>
  <c r="J239" i="10688"/>
  <c r="J235" i="10688"/>
  <c r="J231" i="10688"/>
  <c r="J227" i="10688"/>
  <c r="J223" i="10688"/>
  <c r="J219" i="10688"/>
  <c r="J215" i="10688"/>
  <c r="J211" i="10688"/>
  <c r="J207" i="10688"/>
  <c r="J203" i="10688"/>
  <c r="J199" i="10688"/>
  <c r="J1510" i="10688"/>
  <c r="J1247" i="10688"/>
  <c r="J1135" i="10688"/>
  <c r="J1013" i="10688"/>
  <c r="J992" i="10688"/>
  <c r="J954" i="10688"/>
  <c r="J938" i="10688"/>
  <c r="J922" i="10688"/>
  <c r="J911" i="10688"/>
  <c r="J895" i="10688"/>
  <c r="J879" i="10688"/>
  <c r="J863" i="10688"/>
  <c r="J833" i="10688"/>
  <c r="J817" i="10688"/>
  <c r="J801" i="10688"/>
  <c r="J785" i="10688"/>
  <c r="J769" i="10688"/>
  <c r="J754" i="10688"/>
  <c r="J738" i="10688"/>
  <c r="J727" i="10688"/>
  <c r="J706" i="10688"/>
  <c r="J695" i="10688"/>
  <c r="J647" i="10688"/>
  <c r="J631" i="10688"/>
  <c r="J615" i="10688"/>
  <c r="J611" i="10688"/>
  <c r="J607" i="10688"/>
  <c r="J603" i="10688"/>
  <c r="J599" i="10688"/>
  <c r="J595" i="10688"/>
  <c r="J591" i="10688"/>
  <c r="J587" i="10688"/>
  <c r="J583" i="10688"/>
  <c r="J579" i="10688"/>
  <c r="J572" i="10688"/>
  <c r="J568" i="10688"/>
  <c r="J564" i="10688"/>
  <c r="J560" i="10688"/>
  <c r="J556" i="10688"/>
  <c r="J552" i="10688"/>
  <c r="J548" i="10688"/>
  <c r="J544" i="10688"/>
  <c r="J540" i="10688"/>
  <c r="J536" i="10688"/>
  <c r="J532" i="10688"/>
  <c r="J528" i="10688"/>
  <c r="J524" i="10688"/>
  <c r="J520" i="10688"/>
  <c r="J516" i="10688"/>
  <c r="J510" i="10688"/>
  <c r="J506" i="10688"/>
  <c r="J502" i="10688"/>
  <c r="J498" i="10688"/>
  <c r="J494" i="10688"/>
  <c r="J490" i="10688"/>
  <c r="J486" i="10688"/>
  <c r="J482" i="10688"/>
  <c r="J478" i="10688"/>
  <c r="J474" i="10688"/>
  <c r="J470" i="10688"/>
  <c r="J466" i="10688"/>
  <c r="J462" i="10688"/>
  <c r="J458" i="10688"/>
  <c r="J454" i="10688"/>
  <c r="J450" i="10688"/>
  <c r="J446" i="10688"/>
  <c r="J442" i="10688"/>
  <c r="J438" i="10688"/>
  <c r="J434" i="10688"/>
  <c r="J430" i="10688"/>
  <c r="J426" i="10688"/>
  <c r="J422" i="10688"/>
  <c r="J418" i="10688"/>
  <c r="J414" i="10688"/>
  <c r="J410" i="10688"/>
  <c r="J407" i="10688"/>
  <c r="J403" i="10688"/>
  <c r="J399" i="10688"/>
  <c r="J395" i="10688"/>
  <c r="J391" i="10688"/>
  <c r="J387" i="10688"/>
  <c r="J383" i="10688"/>
  <c r="J379" i="10688"/>
  <c r="J375" i="10688"/>
  <c r="J371" i="10688"/>
  <c r="J367" i="10688"/>
  <c r="J363" i="10688"/>
  <c r="J359" i="10688"/>
  <c r="J355" i="10688"/>
  <c r="J351" i="10688"/>
  <c r="J347" i="10688"/>
  <c r="J341" i="10688"/>
  <c r="J337" i="10688"/>
  <c r="J333" i="10688"/>
  <c r="J329" i="10688"/>
  <c r="J325" i="10688"/>
  <c r="J321" i="10688"/>
  <c r="J317" i="10688"/>
  <c r="J313" i="10688"/>
  <c r="J309" i="10688"/>
  <c r="J305" i="10688"/>
  <c r="J301" i="10688"/>
  <c r="J297" i="10688"/>
  <c r="J293" i="10688"/>
  <c r="J289" i="10688"/>
  <c r="J285" i="10688"/>
  <c r="J281" i="10688"/>
  <c r="J277" i="10688"/>
  <c r="J273" i="10688"/>
  <c r="J269" i="10688"/>
  <c r="J265" i="10688"/>
  <c r="J261" i="10688"/>
  <c r="J257" i="10688"/>
  <c r="J253" i="10688"/>
  <c r="J249" i="10688"/>
  <c r="J245" i="10688"/>
  <c r="J241" i="10688"/>
  <c r="J238" i="10688"/>
  <c r="J234" i="10688"/>
  <c r="J230" i="10688"/>
  <c r="J226" i="10688"/>
  <c r="J222" i="10688"/>
  <c r="J218" i="10688"/>
  <c r="J214" i="10688"/>
  <c r="J210" i="10688"/>
  <c r="J206" i="10688"/>
  <c r="J202" i="10688"/>
  <c r="J179" i="10688"/>
  <c r="J183" i="10688"/>
  <c r="J187" i="10688"/>
  <c r="J191" i="10688"/>
  <c r="J195" i="10688"/>
  <c r="J213" i="10688"/>
  <c r="J237" i="10688"/>
  <c r="J264" i="10688"/>
  <c r="J296" i="10688"/>
  <c r="J328" i="10688"/>
  <c r="J354" i="10688"/>
  <c r="J386" i="10688"/>
  <c r="J413" i="10688"/>
  <c r="J445" i="10688"/>
  <c r="J477" i="10688"/>
  <c r="J509" i="10688"/>
  <c r="J523" i="10688"/>
  <c r="J555" i="10688"/>
  <c r="J582" i="10688"/>
  <c r="J614" i="10688"/>
  <c r="J626" i="10688"/>
  <c r="J641" i="10688"/>
  <c r="J683" i="10688"/>
  <c r="J714" i="10688"/>
  <c r="J739" i="10688"/>
  <c r="J813" i="10688"/>
  <c r="J918" i="10688"/>
  <c r="J1010" i="10688"/>
  <c r="J1290" i="10688"/>
  <c r="J1672" i="10688"/>
  <c r="I183" i="10558"/>
  <c r="V849" i="10688" s="1"/>
  <c r="V177" i="10688"/>
  <c r="E1858" i="10688"/>
  <c r="G1354" i="10688"/>
  <c r="J177" i="10688"/>
  <c r="J122" i="10688"/>
  <c r="J91" i="10688"/>
  <c r="J123" i="10688"/>
  <c r="J155" i="10688"/>
  <c r="J154" i="10688"/>
  <c r="J170" i="10688"/>
  <c r="J90" i="10688"/>
  <c r="J171" i="10688"/>
  <c r="J98" i="10688"/>
  <c r="J130" i="10688"/>
  <c r="J162" i="10688"/>
  <c r="J99" i="10688"/>
  <c r="J131" i="10688"/>
  <c r="J161" i="10688"/>
  <c r="J153" i="10688"/>
  <c r="J145" i="10688"/>
  <c r="J137" i="10688"/>
  <c r="J129" i="10688"/>
  <c r="J121" i="10688"/>
  <c r="J113" i="10688"/>
  <c r="J105" i="10688"/>
  <c r="J97" i="10688"/>
  <c r="J89" i="10688"/>
  <c r="J169" i="10688"/>
  <c r="J160" i="10688"/>
  <c r="J152" i="10688"/>
  <c r="J144" i="10688"/>
  <c r="J136" i="10688"/>
  <c r="J128" i="10688"/>
  <c r="J120" i="10688"/>
  <c r="J112" i="10688"/>
  <c r="J104" i="10688"/>
  <c r="J96" i="10688"/>
  <c r="J88" i="10688"/>
  <c r="J176" i="10688"/>
  <c r="J168" i="10688"/>
  <c r="J159" i="10688"/>
  <c r="J151" i="10688"/>
  <c r="J143" i="10688"/>
  <c r="J135" i="10688"/>
  <c r="J127" i="10688"/>
  <c r="J119" i="10688"/>
  <c r="J111" i="10688"/>
  <c r="J103" i="10688"/>
  <c r="J95" i="10688"/>
  <c r="J87" i="10688"/>
  <c r="J175" i="10688"/>
  <c r="J167" i="10688"/>
  <c r="J158" i="10688"/>
  <c r="J150" i="10688"/>
  <c r="J142" i="10688"/>
  <c r="J134" i="10688"/>
  <c r="J126" i="10688"/>
  <c r="J118" i="10688"/>
  <c r="J110" i="10688"/>
  <c r="J102" i="10688"/>
  <c r="J94" i="10688"/>
  <c r="J86" i="10688"/>
  <c r="J174" i="10688"/>
  <c r="J165" i="10688"/>
  <c r="J157" i="10688"/>
  <c r="J149" i="10688"/>
  <c r="J141" i="10688"/>
  <c r="J133" i="10688"/>
  <c r="J125" i="10688"/>
  <c r="J117" i="10688"/>
  <c r="J109" i="10688"/>
  <c r="J101" i="10688"/>
  <c r="J93" i="10688"/>
  <c r="J173" i="10688"/>
  <c r="J164" i="10688"/>
  <c r="J156" i="10688"/>
  <c r="J148" i="10688"/>
  <c r="J140" i="10688"/>
  <c r="J132" i="10688"/>
  <c r="J124" i="10688"/>
  <c r="J116" i="10688"/>
  <c r="J108" i="10688"/>
  <c r="J100" i="10688"/>
  <c r="J92" i="10688"/>
  <c r="J172" i="10688"/>
  <c r="J106" i="10688"/>
  <c r="J138" i="10688"/>
  <c r="J107" i="10688"/>
  <c r="J139" i="10688"/>
  <c r="J114" i="10688"/>
  <c r="J146" i="10688"/>
  <c r="J115" i="10688"/>
  <c r="J147" i="10688"/>
  <c r="N183" i="10558"/>
  <c r="V1689" i="10688" s="1"/>
  <c r="F183" i="10558"/>
  <c r="V345" i="10688" s="1"/>
  <c r="J183" i="10558"/>
  <c r="V1017" i="10688" s="1"/>
  <c r="M183" i="10558"/>
  <c r="V1521" i="10688" s="1"/>
  <c r="K183" i="10558"/>
  <c r="V1185" i="10688" s="1"/>
  <c r="P183" i="10558"/>
  <c r="V2025" i="10688" s="1"/>
  <c r="H183" i="10558"/>
  <c r="V681" i="10688" s="1"/>
  <c r="O183" i="10558"/>
  <c r="V1857" i="10688" s="1"/>
  <c r="G183" i="10558"/>
  <c r="V513" i="10688" s="1"/>
  <c r="L183" i="10558"/>
  <c r="V1353" i="10688" s="1"/>
  <c r="Q72" i="10558"/>
  <c r="G75" i="10558"/>
  <c r="F5" i="10692"/>
  <c r="E5" i="10692"/>
  <c r="D3" i="10692" s="1"/>
  <c r="D4" i="10692" s="1" a="1"/>
  <c r="D4" i="10692" s="1"/>
  <c r="D11" i="10692"/>
  <c r="D17" i="10692"/>
  <c r="D18" i="10692" s="1"/>
  <c r="D15" i="10692" s="1"/>
  <c r="T169" i="10696" l="1"/>
  <c r="E3" i="10694"/>
  <c r="W225" i="10688"/>
  <c r="W474" i="10688"/>
  <c r="W754" i="10688"/>
  <c r="W610" i="10688"/>
  <c r="W382" i="10688"/>
  <c r="W528" i="10688"/>
  <c r="W461" i="10688"/>
  <c r="W312" i="10688"/>
  <c r="W185" i="10688"/>
  <c r="W972" i="10688"/>
  <c r="W1737" i="10688"/>
  <c r="W567" i="10688"/>
  <c r="W414" i="10688"/>
  <c r="W276" i="10688"/>
  <c r="W208" i="10688"/>
  <c r="W625" i="10688"/>
  <c r="W1176" i="10688"/>
  <c r="W1912" i="10688"/>
  <c r="W707" i="10688"/>
  <c r="W258" i="10688"/>
  <c r="W298" i="10688"/>
  <c r="W368" i="10688"/>
  <c r="W463" i="10688"/>
  <c r="W573" i="10688"/>
  <c r="W675" i="10688"/>
  <c r="W900" i="10688"/>
  <c r="W628" i="10688"/>
  <c r="W1467" i="10688"/>
  <c r="W291" i="10688"/>
  <c r="W353" i="10688"/>
  <c r="W432" i="10688"/>
  <c r="W581" i="10688"/>
  <c r="W810" i="10688"/>
  <c r="W753" i="10688"/>
  <c r="W837" i="10688"/>
  <c r="W911" i="10688"/>
  <c r="W1003" i="10688"/>
  <c r="W1270" i="10688"/>
  <c r="W1014" i="10688"/>
  <c r="W1415" i="10688"/>
  <c r="W670" i="10688"/>
  <c r="W1499" i="10688"/>
  <c r="W791" i="10688"/>
  <c r="W944" i="10688"/>
  <c r="W741" i="10688"/>
  <c r="W937" i="10688"/>
  <c r="W1386" i="10688"/>
  <c r="W1422" i="10688"/>
  <c r="W1062" i="10688"/>
  <c r="W1455" i="10688"/>
  <c r="W1196" i="10688"/>
  <c r="W25" i="10688"/>
  <c r="W73" i="10688"/>
  <c r="W43" i="10688"/>
  <c r="W106" i="10688"/>
  <c r="W50" i="10688"/>
  <c r="W23" i="10688"/>
  <c r="W45" i="10688"/>
  <c r="W28" i="10688"/>
  <c r="W88" i="10688"/>
  <c r="W152" i="10688"/>
  <c r="W84" i="10688"/>
  <c r="W165" i="10688"/>
  <c r="W99" i="10688"/>
  <c r="W162" i="10688"/>
  <c r="W111" i="10688"/>
  <c r="W129" i="10688"/>
  <c r="W55" i="10688"/>
  <c r="W150" i="10688"/>
  <c r="W163" i="10688"/>
  <c r="W44" i="10688"/>
  <c r="W168" i="10688"/>
  <c r="W32" i="10688"/>
  <c r="W591" i="10688"/>
  <c r="W363" i="10688"/>
  <c r="W219" i="10688"/>
  <c r="W611" i="10688"/>
  <c r="W531" i="10688"/>
  <c r="W383" i="10688"/>
  <c r="W234" i="10688"/>
  <c r="W186" i="10688"/>
  <c r="W599" i="10688"/>
  <c r="W519" i="10688"/>
  <c r="W371" i="10688"/>
  <c r="W224" i="10688"/>
  <c r="W727" i="10688"/>
  <c r="W598" i="10688"/>
  <c r="W450" i="10688"/>
  <c r="W370" i="10688"/>
  <c r="W301" i="10688"/>
  <c r="W223" i="10688"/>
  <c r="W181" i="10688"/>
  <c r="W426" i="10688"/>
  <c r="W346" i="10688"/>
  <c r="W277" i="10688"/>
  <c r="W645" i="10688"/>
  <c r="W556" i="10688"/>
  <c r="W489" i="10688"/>
  <c r="W265" i="10688"/>
  <c r="W201" i="10688"/>
  <c r="W636" i="10688"/>
  <c r="W683" i="10688"/>
  <c r="W1201" i="10688"/>
  <c r="W616" i="10688"/>
  <c r="W739" i="10688"/>
  <c r="W227" i="10688"/>
  <c r="W262" i="10688"/>
  <c r="W306" i="10688"/>
  <c r="W372" i="10688"/>
  <c r="W411" i="10688"/>
  <c r="W467" i="10688"/>
  <c r="W513" i="10688"/>
  <c r="W633" i="10688"/>
  <c r="W1536" i="10688"/>
  <c r="W295" i="10688"/>
  <c r="W369" i="10688"/>
  <c r="W444" i="10688"/>
  <c r="W597" i="10688"/>
  <c r="W682" i="10688"/>
  <c r="W769" i="10688"/>
  <c r="W1024" i="10688"/>
  <c r="W1568" i="10688"/>
  <c r="W823" i="10688"/>
  <c r="W995" i="10688"/>
  <c r="W1029" i="10688"/>
  <c r="W780" i="10688"/>
  <c r="W975" i="10688"/>
  <c r="W1494" i="10688"/>
  <c r="W1101" i="10688"/>
  <c r="W1495" i="10688"/>
  <c r="W1287" i="10688"/>
  <c r="W462" i="10688"/>
  <c r="W288" i="10688"/>
  <c r="W53" i="10688"/>
  <c r="W119" i="10688"/>
  <c r="W955" i="10688"/>
  <c r="W433" i="10688"/>
  <c r="W284" i="10688"/>
  <c r="W1057" i="10688"/>
  <c r="W735" i="10688"/>
  <c r="W520" i="10688"/>
  <c r="W453" i="10688"/>
  <c r="W304" i="10688"/>
  <c r="W182" i="10688"/>
  <c r="W703" i="10688"/>
  <c r="W441" i="10688"/>
  <c r="W292" i="10688"/>
  <c r="W217" i="10688"/>
  <c r="W988" i="10688"/>
  <c r="W587" i="10688"/>
  <c r="W359" i="10688"/>
  <c r="W1770" i="10688"/>
  <c r="W892" i="10688"/>
  <c r="W568" i="10688"/>
  <c r="W501" i="10688"/>
  <c r="W202" i="10688"/>
  <c r="W818" i="10688"/>
  <c r="W478" i="10688"/>
  <c r="W398" i="10688"/>
  <c r="W340" i="10688"/>
  <c r="W196" i="10688"/>
  <c r="W641" i="10688"/>
  <c r="W715" i="10688"/>
  <c r="W1297" i="10688"/>
  <c r="W621" i="10688"/>
  <c r="W231" i="10688"/>
  <c r="W266" i="10688"/>
  <c r="W314" i="10688"/>
  <c r="W376" i="10688"/>
  <c r="W419" i="10688"/>
  <c r="W483" i="10688"/>
  <c r="W529" i="10688"/>
  <c r="W588" i="10688"/>
  <c r="W746" i="10688"/>
  <c r="W999" i="10688"/>
  <c r="W668" i="10688"/>
  <c r="W232" i="10688"/>
  <c r="W307" i="10688"/>
  <c r="W373" i="10688"/>
  <c r="W460" i="10688"/>
  <c r="W522" i="10688"/>
  <c r="W601" i="10688"/>
  <c r="W904" i="10688"/>
  <c r="W694" i="10688"/>
  <c r="W773" i="10688"/>
  <c r="W922" i="10688"/>
  <c r="W1033" i="10688"/>
  <c r="W1450" i="10688"/>
  <c r="W1045" i="10688"/>
  <c r="W1620" i="10688"/>
  <c r="W978" i="10688"/>
  <c r="W1703" i="10688"/>
  <c r="W835" i="10688"/>
  <c r="W1108" i="10688"/>
  <c r="W1152" i="10688"/>
  <c r="W784" i="10688"/>
  <c r="W1052" i="10688"/>
  <c r="W1477" i="10688"/>
  <c r="W1149" i="10688"/>
  <c r="W1557" i="10688"/>
  <c r="W1655" i="10688"/>
  <c r="W20" i="10688"/>
  <c r="W70" i="10688"/>
  <c r="W35" i="10688"/>
  <c r="W98" i="10688"/>
  <c r="W42" i="10688"/>
  <c r="W105" i="10688"/>
  <c r="W47" i="10688"/>
  <c r="W63" i="10688"/>
  <c r="W144" i="10688"/>
  <c r="W79" i="10688"/>
  <c r="W157" i="10688"/>
  <c r="W92" i="10688"/>
  <c r="W154" i="10688"/>
  <c r="W121" i="10688"/>
  <c r="W142" i="10688"/>
  <c r="W107" i="10688"/>
  <c r="W602" i="10688"/>
  <c r="W374" i="10688"/>
  <c r="W394" i="10688"/>
  <c r="W22" i="10688"/>
  <c r="W58" i="10688"/>
  <c r="W95" i="10688"/>
  <c r="W169" i="10688"/>
  <c r="W137" i="10688"/>
  <c r="W60" i="10688"/>
  <c r="W575" i="10688"/>
  <c r="W206" i="10688"/>
  <c r="W590" i="10688"/>
  <c r="W442" i="10688"/>
  <c r="W362" i="10688"/>
  <c r="W293" i="10688"/>
  <c r="W218" i="10688"/>
  <c r="W178" i="10688"/>
  <c r="W578" i="10688"/>
  <c r="W430" i="10688"/>
  <c r="W350" i="10688"/>
  <c r="W281" i="10688"/>
  <c r="W211" i="10688"/>
  <c r="W939" i="10688"/>
  <c r="W429" i="10688"/>
  <c r="W280" i="10688"/>
  <c r="W210" i="10688"/>
  <c r="W490" i="10688"/>
  <c r="W341" i="10688"/>
  <c r="W256" i="10688"/>
  <c r="W1194" i="10688"/>
  <c r="W615" i="10688"/>
  <c r="W535" i="10688"/>
  <c r="W387" i="10688"/>
  <c r="W329" i="10688"/>
  <c r="W244" i="10688"/>
  <c r="W652" i="10688"/>
  <c r="W632" i="10688"/>
  <c r="W1064" i="10688"/>
  <c r="W235" i="10688"/>
  <c r="W274" i="10688"/>
  <c r="W318" i="10688"/>
  <c r="W384" i="10688"/>
  <c r="W423" i="10688"/>
  <c r="W487" i="10688"/>
  <c r="W533" i="10688"/>
  <c r="W592" i="10688"/>
  <c r="W758" i="10688"/>
  <c r="W676" i="10688"/>
  <c r="W236" i="10688"/>
  <c r="W323" i="10688"/>
  <c r="W385" i="10688"/>
  <c r="W464" i="10688"/>
  <c r="W538" i="10688"/>
  <c r="W613" i="10688"/>
  <c r="W915" i="10688"/>
  <c r="W710" i="10688"/>
  <c r="W785" i="10688"/>
  <c r="W851" i="10688"/>
  <c r="W938" i="10688"/>
  <c r="W1076" i="10688"/>
  <c r="W1491" i="10688"/>
  <c r="W1104" i="10688"/>
  <c r="W1699" i="10688"/>
  <c r="W994" i="10688"/>
  <c r="W700" i="10688"/>
  <c r="W1151" i="10688"/>
  <c r="W1344" i="10688"/>
  <c r="W816" i="10688"/>
  <c r="W1073" i="10688"/>
  <c r="W1547" i="10688"/>
  <c r="W1572" i="10688"/>
  <c r="W1169" i="10688"/>
  <c r="W1668" i="10688"/>
  <c r="W1464" i="10688"/>
  <c r="W94" i="10688"/>
  <c r="W176" i="10688"/>
  <c r="W305" i="10688"/>
  <c r="W325" i="10688"/>
  <c r="W313" i="10688"/>
  <c r="W11" i="10688"/>
  <c r="W19" i="10688"/>
  <c r="W61" i="10688"/>
  <c r="W109" i="10688"/>
  <c r="W166" i="10688"/>
  <c r="W80" i="10688"/>
  <c r="W82" i="10688"/>
  <c r="W115" i="10688"/>
  <c r="W140" i="10688"/>
  <c r="W30" i="10688"/>
  <c r="W59" i="10688"/>
  <c r="W66" i="10688"/>
  <c r="W57" i="10688"/>
  <c r="W172" i="10688"/>
  <c r="W174" i="10688"/>
  <c r="W49" i="10688"/>
  <c r="W86" i="10688"/>
  <c r="W124" i="10688"/>
  <c r="W147" i="10688"/>
  <c r="W673" i="10688"/>
  <c r="W21" i="10688"/>
  <c r="W38" i="10688"/>
  <c r="W93" i="10688"/>
  <c r="W67" i="10688"/>
  <c r="W29" i="10688"/>
  <c r="W65" i="10688"/>
  <c r="W64" i="10688"/>
  <c r="W112" i="10688"/>
  <c r="W125" i="10688"/>
  <c r="W122" i="10688"/>
  <c r="W135" i="10688"/>
  <c r="W91" i="10688"/>
  <c r="W153" i="10688"/>
  <c r="W110" i="10688"/>
  <c r="W156" i="10688"/>
  <c r="W100" i="10688"/>
  <c r="W175" i="10688"/>
  <c r="W876" i="10688"/>
  <c r="W656" i="10688"/>
  <c r="W564" i="10688"/>
  <c r="W497" i="10688"/>
  <c r="W200" i="10688"/>
  <c r="W951" i="10688"/>
  <c r="W579" i="10688"/>
  <c r="W351" i="10688"/>
  <c r="W212" i="10688"/>
  <c r="W908" i="10688"/>
  <c r="W572" i="10688"/>
  <c r="W505" i="10688"/>
  <c r="W1880" i="10688"/>
  <c r="W665" i="10688"/>
  <c r="W571" i="10688"/>
  <c r="W418" i="10688"/>
  <c r="W269" i="10688"/>
  <c r="W204" i="10688"/>
  <c r="W631" i="10688"/>
  <c r="W547" i="10688"/>
  <c r="W399" i="10688"/>
  <c r="W245" i="10688"/>
  <c r="W192" i="10688"/>
  <c r="W1095" i="10688"/>
  <c r="W524" i="10688"/>
  <c r="W457" i="10688"/>
  <c r="W238" i="10688"/>
  <c r="W657" i="10688"/>
  <c r="W970" i="10688"/>
  <c r="W1426" i="10688"/>
  <c r="W637" i="10688"/>
  <c r="W1144" i="10688"/>
  <c r="W239" i="10688"/>
  <c r="W282" i="10688"/>
  <c r="W322" i="10688"/>
  <c r="W392" i="10688"/>
  <c r="W431" i="10688"/>
  <c r="W495" i="10688"/>
  <c r="W541" i="10688"/>
  <c r="W600" i="10688"/>
  <c r="W790" i="10688"/>
  <c r="W1068" i="10688"/>
  <c r="W699" i="10688"/>
  <c r="W243" i="10688"/>
  <c r="W327" i="10688"/>
  <c r="W401" i="10688"/>
  <c r="W476" i="10688"/>
  <c r="W542" i="10688"/>
  <c r="W661" i="10688"/>
  <c r="W963" i="10688"/>
  <c r="W714" i="10688"/>
  <c r="W801" i="10688"/>
  <c r="W863" i="10688"/>
  <c r="W942" i="10688"/>
  <c r="W1135" i="10688"/>
  <c r="W1560" i="10688"/>
  <c r="W1136" i="10688"/>
  <c r="W618" i="10688"/>
  <c r="W1037" i="10688"/>
  <c r="W712" i="10688"/>
  <c r="W869" i="10688"/>
  <c r="W1264" i="10688"/>
  <c r="W1419" i="10688"/>
  <c r="W1555" i="10688"/>
  <c r="W1685" i="10688"/>
  <c r="W1195" i="10688"/>
  <c r="W1901" i="10688"/>
  <c r="W2018" i="10688"/>
  <c r="W1982" i="10688"/>
  <c r="W1930" i="10688"/>
  <c r="W2017" i="10688"/>
  <c r="W1965" i="10688"/>
  <c r="W1979" i="10688"/>
  <c r="W1908" i="10688"/>
  <c r="W1819" i="10688"/>
  <c r="W1775" i="10688"/>
  <c r="W1736" i="10688"/>
  <c r="W1968" i="10688"/>
  <c r="W1867" i="10688"/>
  <c r="W1845" i="10688"/>
  <c r="W1801" i="10688"/>
  <c r="W1757" i="10688"/>
  <c r="W1722" i="10688"/>
  <c r="W1956" i="10688"/>
  <c r="W1693" i="10688"/>
  <c r="W1647" i="10688"/>
  <c r="W1895" i="10688"/>
  <c r="W1848" i="10688"/>
  <c r="W1784" i="10688"/>
  <c r="W1725" i="10688"/>
  <c r="W1683" i="10688"/>
  <c r="W1629" i="10688"/>
  <c r="W1597" i="10688"/>
  <c r="W1570" i="10688"/>
  <c r="W1538" i="10688"/>
  <c r="W1492" i="10688"/>
  <c r="W1460" i="10688"/>
  <c r="W1428" i="10688"/>
  <c r="W1401" i="10688"/>
  <c r="W1369" i="10688"/>
  <c r="W1868" i="10688"/>
  <c r="W1822" i="10688"/>
  <c r="W1758" i="10688"/>
  <c r="W1696" i="10688"/>
  <c r="W1650" i="10688"/>
  <c r="W1347" i="10688"/>
  <c r="W1315" i="10688"/>
  <c r="W1283" i="10688"/>
  <c r="W1251" i="10688"/>
  <c r="W1900" i="10688"/>
  <c r="W1681" i="10688"/>
  <c r="W1330" i="10688"/>
  <c r="W1907" i="10688"/>
  <c r="W1794" i="10688"/>
  <c r="W1680" i="10688"/>
  <c r="W1300" i="10688"/>
  <c r="W1257" i="10688"/>
  <c r="W1224" i="10688"/>
  <c r="W1192" i="10688"/>
  <c r="W1178" i="10688"/>
  <c r="W1146" i="10688"/>
  <c r="W1114" i="10688"/>
  <c r="W1082" i="10688"/>
  <c r="W1055" i="10688"/>
  <c r="W1023" i="10688"/>
  <c r="W1009" i="10688"/>
  <c r="W977" i="10688"/>
  <c r="W1652" i="10688"/>
  <c r="W1586" i="10688"/>
  <c r="W1527" i="10688"/>
  <c r="W1481" i="10688"/>
  <c r="W1417" i="10688"/>
  <c r="W1358" i="10688"/>
  <c r="W1677" i="10688"/>
  <c r="W1592" i="10688"/>
  <c r="W1533" i="10688"/>
  <c r="W1487" i="10688"/>
  <c r="W1423" i="10688"/>
  <c r="W1364" i="10688"/>
  <c r="W1293" i="10688"/>
  <c r="W1250" i="10688"/>
  <c r="W1219" i="10688"/>
  <c r="W1187" i="10688"/>
  <c r="W1173" i="10688"/>
  <c r="W1141" i="10688"/>
  <c r="W1109" i="10688"/>
  <c r="W1978" i="10688"/>
  <c r="W1926" i="10688"/>
  <c r="W2013" i="10688"/>
  <c r="W1957" i="10688"/>
  <c r="W1971" i="10688"/>
  <c r="W1903" i="10688"/>
  <c r="W1811" i="10688"/>
  <c r="W1771" i="10688"/>
  <c r="W1732" i="10688"/>
  <c r="W1952" i="10688"/>
  <c r="W2016" i="10688"/>
  <c r="W1863" i="10688"/>
  <c r="W1837" i="10688"/>
  <c r="W1797" i="10688"/>
  <c r="W1753" i="10688"/>
  <c r="W1714" i="10688"/>
  <c r="W1948" i="10688"/>
  <c r="W1642" i="10688"/>
  <c r="W1886" i="10688"/>
  <c r="W1840" i="10688"/>
  <c r="W1776" i="10688"/>
  <c r="W1717" i="10688"/>
  <c r="W1678" i="10688"/>
  <c r="W1625" i="10688"/>
  <c r="W1593" i="10688"/>
  <c r="W1566" i="10688"/>
  <c r="W1534" i="10688"/>
  <c r="W1520" i="10688"/>
  <c r="W1488" i="10688"/>
  <c r="W1456" i="10688"/>
  <c r="W1424" i="10688"/>
  <c r="W1397" i="10688"/>
  <c r="W1365" i="10688"/>
  <c r="W1860" i="10688"/>
  <c r="W1814" i="10688"/>
  <c r="W1641" i="10688"/>
  <c r="W1343" i="10688"/>
  <c r="W1311" i="10688"/>
  <c r="W1279" i="10688"/>
  <c r="W1891" i="10688"/>
  <c r="W1672" i="10688"/>
  <c r="W1326" i="10688"/>
  <c r="W1888" i="10688"/>
  <c r="W1778" i="10688"/>
  <c r="W1671" i="10688"/>
  <c r="W1294" i="10688"/>
  <c r="W1252" i="10688"/>
  <c r="W1220" i="10688"/>
  <c r="W1188" i="10688"/>
  <c r="W1174" i="10688"/>
  <c r="W1142" i="10688"/>
  <c r="W1110" i="10688"/>
  <c r="W1051" i="10688"/>
  <c r="W1019" i="10688"/>
  <c r="W1005" i="10688"/>
  <c r="W973" i="10688"/>
  <c r="W1643" i="10688"/>
  <c r="W1583" i="10688"/>
  <c r="W1473" i="10688"/>
  <c r="W2022" i="10688"/>
  <c r="W1974" i="10688"/>
  <c r="W2001" i="10688"/>
  <c r="W1953" i="10688"/>
  <c r="W2023" i="10688"/>
  <c r="W1963" i="10688"/>
  <c r="W1889" i="10688"/>
  <c r="W1855" i="10688"/>
  <c r="W1807" i="10688"/>
  <c r="W1763" i="10688"/>
  <c r="W1728" i="10688"/>
  <c r="W1944" i="10688"/>
  <c r="W1917" i="10688"/>
  <c r="W1859" i="10688"/>
  <c r="W1833" i="10688"/>
  <c r="W1789" i="10688"/>
  <c r="W1710" i="10688"/>
  <c r="W1940" i="10688"/>
  <c r="W1354" i="10688"/>
  <c r="W1878" i="10688"/>
  <c r="W1832" i="10688"/>
  <c r="W1768" i="10688"/>
  <c r="W1711" i="10688"/>
  <c r="W1669" i="10688"/>
  <c r="W1621" i="10688"/>
  <c r="W1589" i="10688"/>
  <c r="W1562" i="10688"/>
  <c r="W1530" i="10688"/>
  <c r="W1516" i="10688"/>
  <c r="W1484" i="10688"/>
  <c r="W1452" i="10688"/>
  <c r="W1420" i="10688"/>
  <c r="W1393" i="10688"/>
  <c r="W1361" i="10688"/>
  <c r="W1806" i="10688"/>
  <c r="W1747" i="10688"/>
  <c r="W1353" i="10688"/>
  <c r="W1339" i="10688"/>
  <c r="W1307" i="10688"/>
  <c r="W1275" i="10688"/>
  <c r="W1709" i="10688"/>
  <c r="W1663" i="10688"/>
  <c r="W1322" i="10688"/>
  <c r="W1872" i="10688"/>
  <c r="W1762" i="10688"/>
  <c r="W1289" i="10688"/>
  <c r="W1216" i="10688"/>
  <c r="W1170" i="10688"/>
  <c r="W1138" i="10688"/>
  <c r="W1106" i="10688"/>
  <c r="W1079" i="10688"/>
  <c r="W1047" i="10688"/>
  <c r="W1001" i="10688"/>
  <c r="W1906" i="10688"/>
  <c r="W1634" i="10688"/>
  <c r="W1575" i="10688"/>
  <c r="W1465" i="10688"/>
  <c r="W1406" i="10688"/>
  <c r="W2014" i="10688"/>
  <c r="W1962" i="10688"/>
  <c r="W1919" i="10688"/>
  <c r="W1997" i="10688"/>
  <c r="W1949" i="10688"/>
  <c r="W2015" i="10688"/>
  <c r="W1939" i="10688"/>
  <c r="W1885" i="10688"/>
  <c r="W1851" i="10688"/>
  <c r="W1803" i="10688"/>
  <c r="W1759" i="10688"/>
  <c r="W1720" i="10688"/>
  <c r="W1936" i="10688"/>
  <c r="W1905" i="10688"/>
  <c r="W1829" i="10688"/>
  <c r="W1785" i="10688"/>
  <c r="W1746" i="10688"/>
  <c r="W2004" i="10688"/>
  <c r="W1932" i="10688"/>
  <c r="W1688" i="10688"/>
  <c r="W1870" i="10688"/>
  <c r="W1824" i="10688"/>
  <c r="W1760" i="10688"/>
  <c r="W1706" i="10688"/>
  <c r="W1660" i="10688"/>
  <c r="W1617" i="10688"/>
  <c r="W1585" i="10688"/>
  <c r="W1558" i="10688"/>
  <c r="W1526" i="10688"/>
  <c r="W1512" i="10688"/>
  <c r="W1480" i="10688"/>
  <c r="W1448" i="10688"/>
  <c r="W1416" i="10688"/>
  <c r="W1389" i="10688"/>
  <c r="W1357" i="10688"/>
  <c r="W1798" i="10688"/>
  <c r="W1739" i="10688"/>
  <c r="W1687" i="10688"/>
  <c r="W1335" i="10688"/>
  <c r="W1303" i="10688"/>
  <c r="W1271" i="10688"/>
  <c r="W1244" i="10688"/>
  <c r="W1704" i="10688"/>
  <c r="W1658" i="10688"/>
  <c r="W1350" i="10688"/>
  <c r="W1318" i="10688"/>
  <c r="W1751" i="10688"/>
  <c r="W1284" i="10688"/>
  <c r="W1246" i="10688"/>
  <c r="W1212" i="10688"/>
  <c r="W1166" i="10688"/>
  <c r="W1134" i="10688"/>
  <c r="W1102" i="10688"/>
  <c r="W1075" i="10688"/>
  <c r="W1043" i="10688"/>
  <c r="W997" i="10688"/>
  <c r="W1707" i="10688"/>
  <c r="W1626" i="10688"/>
  <c r="W1567" i="10688"/>
  <c r="W1457" i="10688"/>
  <c r="W1398" i="10688"/>
  <c r="W1329" i="10688"/>
  <c r="W1632" i="10688"/>
  <c r="W1573" i="10688"/>
  <c r="W1463" i="10688"/>
  <c r="W1404" i="10688"/>
  <c r="W1341" i="10688"/>
  <c r="W1277" i="10688"/>
  <c r="W1239" i="10688"/>
  <c r="W1207" i="10688"/>
  <c r="W1161" i="10688"/>
  <c r="W1129" i="10688"/>
  <c r="W1097" i="10688"/>
  <c r="W1070" i="10688"/>
  <c r="W2010" i="10688"/>
  <c r="W1958" i="10688"/>
  <c r="W1915" i="10688"/>
  <c r="W1989" i="10688"/>
  <c r="W1937" i="10688"/>
  <c r="W2011" i="10688"/>
  <c r="W1931" i="10688"/>
  <c r="W1881" i="10688"/>
  <c r="W1843" i="10688"/>
  <c r="W1795" i="10688"/>
  <c r="W1755" i="10688"/>
  <c r="W2020" i="10688"/>
  <c r="W1921" i="10688"/>
  <c r="W1896" i="10688"/>
  <c r="W1821" i="10688"/>
  <c r="W1781" i="10688"/>
  <c r="W1742" i="10688"/>
  <c r="W1988" i="10688"/>
  <c r="W1924" i="10688"/>
  <c r="W1679" i="10688"/>
  <c r="W2008" i="10688"/>
  <c r="W1862" i="10688"/>
  <c r="W1816" i="10688"/>
  <c r="W1752" i="10688"/>
  <c r="W1697" i="10688"/>
  <c r="W1651" i="10688"/>
  <c r="W1613" i="10688"/>
  <c r="W1554" i="10688"/>
  <c r="W1522" i="10688"/>
  <c r="W1508" i="10688"/>
  <c r="W1476" i="10688"/>
  <c r="W1444" i="10688"/>
  <c r="W1385" i="10688"/>
  <c r="W1943" i="10688"/>
  <c r="W1854" i="10688"/>
  <c r="W1790" i="10688"/>
  <c r="W1731" i="10688"/>
  <c r="W1682" i="10688"/>
  <c r="W1331" i="10688"/>
  <c r="W1299" i="10688"/>
  <c r="W1267" i="10688"/>
  <c r="W1240" i="10688"/>
  <c r="W1695" i="10688"/>
  <c r="W1649" i="10688"/>
  <c r="W1346" i="10688"/>
  <c r="W1314" i="10688"/>
  <c r="W1735" i="10688"/>
  <c r="W1349" i="10688"/>
  <c r="W1278" i="10688"/>
  <c r="W1241" i="10688"/>
  <c r="W1208" i="10688"/>
  <c r="W1162" i="10688"/>
  <c r="W1130" i="10688"/>
  <c r="W1098" i="10688"/>
  <c r="W1071" i="10688"/>
  <c r="W1039" i="10688"/>
  <c r="W993" i="10688"/>
  <c r="W1698" i="10688"/>
  <c r="W2006" i="10688"/>
  <c r="W1950" i="10688"/>
  <c r="W1985" i="10688"/>
  <c r="W1933" i="10688"/>
  <c r="W2007" i="10688"/>
  <c r="W1869" i="10688"/>
  <c r="W1839" i="10688"/>
  <c r="W1791" i="10688"/>
  <c r="W2000" i="10688"/>
  <c r="W1883" i="10688"/>
  <c r="W1817" i="10688"/>
  <c r="W1773" i="10688"/>
  <c r="W1738" i="10688"/>
  <c r="W1980" i="10688"/>
  <c r="W1991" i="10688"/>
  <c r="W1674" i="10688"/>
  <c r="W1967" i="10688"/>
  <c r="W1808" i="10688"/>
  <c r="W1749" i="10688"/>
  <c r="W1692" i="10688"/>
  <c r="W1646" i="10688"/>
  <c r="W1609" i="10688"/>
  <c r="W1582" i="10688"/>
  <c r="W1550" i="10688"/>
  <c r="W1504" i="10688"/>
  <c r="W1472" i="10688"/>
  <c r="W1440" i="10688"/>
  <c r="W1413" i="10688"/>
  <c r="W1381" i="10688"/>
  <c r="W1920" i="10688"/>
  <c r="W1846" i="10688"/>
  <c r="W1782" i="10688"/>
  <c r="W1723" i="10688"/>
  <c r="W1673" i="10688"/>
  <c r="W1327" i="10688"/>
  <c r="W1295" i="10688"/>
  <c r="W1263" i="10688"/>
  <c r="W1640" i="10688"/>
  <c r="W1342" i="10688"/>
  <c r="W1310" i="10688"/>
  <c r="W1842" i="10688"/>
  <c r="W1719" i="10688"/>
  <c r="W1324" i="10688"/>
  <c r="W1273" i="10688"/>
  <c r="W1236" i="10688"/>
  <c r="W1204" i="10688"/>
  <c r="W1158" i="10688"/>
  <c r="W1126" i="10688"/>
  <c r="W1094" i="10688"/>
  <c r="W1067" i="10688"/>
  <c r="W1035" i="10688"/>
  <c r="W989" i="10688"/>
  <c r="W1689" i="10688"/>
  <c r="W1994" i="10688"/>
  <c r="W1946" i="10688"/>
  <c r="W1981" i="10688"/>
  <c r="W1925" i="10688"/>
  <c r="W2003" i="10688"/>
  <c r="W1899" i="10688"/>
  <c r="W1865" i="10688"/>
  <c r="W1835" i="10688"/>
  <c r="W1787" i="10688"/>
  <c r="W1748" i="10688"/>
  <c r="W1984" i="10688"/>
  <c r="W1913" i="10688"/>
  <c r="W1879" i="10688"/>
  <c r="W1853" i="10688"/>
  <c r="W1813" i="10688"/>
  <c r="W1769" i="10688"/>
  <c r="W1730" i="10688"/>
  <c r="W1972" i="10688"/>
  <c r="W1927" i="10688"/>
  <c r="W1665" i="10688"/>
  <c r="W1916" i="10688"/>
  <c r="W1800" i="10688"/>
  <c r="W1741" i="10688"/>
  <c r="W1637" i="10688"/>
  <c r="W1605" i="10688"/>
  <c r="W1578" i="10688"/>
  <c r="W1546" i="10688"/>
  <c r="W1500" i="10688"/>
  <c r="W1468" i="10688"/>
  <c r="W1436" i="10688"/>
  <c r="W1409" i="10688"/>
  <c r="W1377" i="10688"/>
  <c r="W1884" i="10688"/>
  <c r="W1838" i="10688"/>
  <c r="W1774" i="10688"/>
  <c r="W1716" i="10688"/>
  <c r="W1664" i="10688"/>
  <c r="W1323" i="10688"/>
  <c r="W1291" i="10688"/>
  <c r="W1259" i="10688"/>
  <c r="W1959" i="10688"/>
  <c r="W1338" i="10688"/>
  <c r="W2024" i="10688"/>
  <c r="W1826" i="10688"/>
  <c r="W1317" i="10688"/>
  <c r="W1268" i="10688"/>
  <c r="W1232" i="10688"/>
  <c r="W1200" i="10688"/>
  <c r="W1154" i="10688"/>
  <c r="W1122" i="10688"/>
  <c r="W1090" i="10688"/>
  <c r="W1063" i="10688"/>
  <c r="W1031" i="10688"/>
  <c r="W985" i="10688"/>
  <c r="W1670" i="10688"/>
  <c r="W1602" i="10688"/>
  <c r="W1543" i="10688"/>
  <c r="W1497" i="10688"/>
  <c r="W1433" i="10688"/>
  <c r="W1374" i="10688"/>
  <c r="W1942" i="10688"/>
  <c r="W1779" i="10688"/>
  <c r="W1726" i="10688"/>
  <c r="W1432" i="10688"/>
  <c r="W1351" i="10688"/>
  <c r="W1975" i="10688"/>
  <c r="W1150" i="10688"/>
  <c r="W1618" i="10688"/>
  <c r="W1489" i="10688"/>
  <c r="W1624" i="10688"/>
  <c r="W1549" i="10688"/>
  <c r="W1479" i="10688"/>
  <c r="W1396" i="10688"/>
  <c r="W1304" i="10688"/>
  <c r="W1203" i="10688"/>
  <c r="W1181" i="10688"/>
  <c r="W1137" i="10688"/>
  <c r="W1093" i="10688"/>
  <c r="W1058" i="10688"/>
  <c r="W1999" i="10688"/>
  <c r="W1804" i="10688"/>
  <c r="W1676" i="10688"/>
  <c r="W1524" i="10688"/>
  <c r="W1478" i="10688"/>
  <c r="W1598" i="10688"/>
  <c r="W1539" i="10688"/>
  <c r="W1493" i="10688"/>
  <c r="W1429" i="10688"/>
  <c r="W1370" i="10688"/>
  <c r="W1796" i="10688"/>
  <c r="W1281" i="10688"/>
  <c r="W1164" i="10688"/>
  <c r="W1041" i="10688"/>
  <c r="W991" i="10688"/>
  <c r="W945" i="10688"/>
  <c r="W913" i="10688"/>
  <c r="W886" i="10688"/>
  <c r="W854" i="10688"/>
  <c r="W840" i="10688"/>
  <c r="W808" i="10688"/>
  <c r="W776" i="10688"/>
  <c r="W744" i="10688"/>
  <c r="W717" i="10688"/>
  <c r="W685" i="10688"/>
  <c r="W1611" i="10688"/>
  <c r="W1383" i="10688"/>
  <c r="W1230" i="10688"/>
  <c r="W1120" i="10688"/>
  <c r="W1006" i="10688"/>
  <c r="W1653" i="10688"/>
  <c r="W1418" i="10688"/>
  <c r="W1249" i="10688"/>
  <c r="W1140" i="10688"/>
  <c r="W1021" i="10688"/>
  <c r="W979" i="10688"/>
  <c r="W936" i="10688"/>
  <c r="W909" i="10688"/>
  <c r="W877" i="10688"/>
  <c r="W831" i="10688"/>
  <c r="W799" i="10688"/>
  <c r="W767" i="10688"/>
  <c r="W740" i="10688"/>
  <c r="W708" i="10688"/>
  <c r="W1818" i="10688"/>
  <c r="W1545" i="10688"/>
  <c r="W1290" i="10688"/>
  <c r="W1171" i="10688"/>
  <c r="W1048" i="10688"/>
  <c r="W666" i="10688"/>
  <c r="W634" i="10688"/>
  <c r="W1727" i="10688"/>
  <c r="W1286" i="10688"/>
  <c r="W1168" i="10688"/>
  <c r="W2021" i="10688"/>
  <c r="W1744" i="10688"/>
  <c r="W1964" i="10688"/>
  <c r="W1633" i="10688"/>
  <c r="W1405" i="10688"/>
  <c r="W1319" i="10688"/>
  <c r="W1810" i="10688"/>
  <c r="W1118" i="10688"/>
  <c r="W1610" i="10688"/>
  <c r="W1449" i="10688"/>
  <c r="W1336" i="10688"/>
  <c r="W1616" i="10688"/>
  <c r="W1541" i="10688"/>
  <c r="W1471" i="10688"/>
  <c r="W1388" i="10688"/>
  <c r="W1298" i="10688"/>
  <c r="W1245" i="10688"/>
  <c r="W1199" i="10688"/>
  <c r="W1177" i="10688"/>
  <c r="W1133" i="10688"/>
  <c r="W1089" i="10688"/>
  <c r="W1054" i="10688"/>
  <c r="W1788" i="10688"/>
  <c r="W1667" i="10688"/>
  <c r="W1580" i="10688"/>
  <c r="W1470" i="10688"/>
  <c r="W1411" i="10688"/>
  <c r="W1684" i="10688"/>
  <c r="W1590" i="10688"/>
  <c r="W1531" i="10688"/>
  <c r="W1485" i="10688"/>
  <c r="W1421" i="10688"/>
  <c r="W1362" i="10688"/>
  <c r="W1713" i="10688"/>
  <c r="W1507" i="10688"/>
  <c r="W1253" i="10688"/>
  <c r="W1143" i="10688"/>
  <c r="W1022" i="10688"/>
  <c r="W980" i="10688"/>
  <c r="W941" i="10688"/>
  <c r="W882" i="10688"/>
  <c r="W850" i="10688"/>
  <c r="W836" i="10688"/>
  <c r="W804" i="10688"/>
  <c r="W772" i="10688"/>
  <c r="W713" i="10688"/>
  <c r="W1983" i="10688"/>
  <c r="W1588" i="10688"/>
  <c r="W1360" i="10688"/>
  <c r="W1209" i="10688"/>
  <c r="W1099" i="10688"/>
  <c r="W990" i="10688"/>
  <c r="W679" i="10688"/>
  <c r="W1628" i="10688"/>
  <c r="W1400" i="10688"/>
  <c r="W1229" i="10688"/>
  <c r="W1119" i="10688"/>
  <c r="W964" i="10688"/>
  <c r="W932" i="10688"/>
  <c r="W905" i="10688"/>
  <c r="W873" i="10688"/>
  <c r="W827" i="10688"/>
  <c r="W795" i="10688"/>
  <c r="W763" i="10688"/>
  <c r="W736" i="10688"/>
  <c r="W704" i="10688"/>
  <c r="W1780" i="10688"/>
  <c r="W1276" i="10688"/>
  <c r="W1160" i="10688"/>
  <c r="W2025" i="10688"/>
  <c r="W1893" i="10688"/>
  <c r="W1656" i="10688"/>
  <c r="W1574" i="10688"/>
  <c r="W1876" i="10688"/>
  <c r="W1255" i="10688"/>
  <c r="W1305" i="10688"/>
  <c r="W1059" i="10688"/>
  <c r="W1559" i="10688"/>
  <c r="W1425" i="10688"/>
  <c r="W1715" i="10688"/>
  <c r="W1600" i="10688"/>
  <c r="W1447" i="10688"/>
  <c r="W1372" i="10688"/>
  <c r="W1282" i="10688"/>
  <c r="W1231" i="10688"/>
  <c r="W1191" i="10688"/>
  <c r="W1165" i="10688"/>
  <c r="W1121" i="10688"/>
  <c r="W1081" i="10688"/>
  <c r="W1046" i="10688"/>
  <c r="W1866" i="10688"/>
  <c r="W1756" i="10688"/>
  <c r="W1623" i="10688"/>
  <c r="W1564" i="10688"/>
  <c r="W1518" i="10688"/>
  <c r="W1454" i="10688"/>
  <c r="W1395" i="10688"/>
  <c r="W1321" i="10688"/>
  <c r="W1638" i="10688"/>
  <c r="W1579" i="10688"/>
  <c r="W1469" i="10688"/>
  <c r="W1410" i="10688"/>
  <c r="W1345" i="10688"/>
  <c r="W1657" i="10688"/>
  <c r="W1443" i="10688"/>
  <c r="W1221" i="10688"/>
  <c r="W1111" i="10688"/>
  <c r="W965" i="10688"/>
  <c r="W933" i="10688"/>
  <c r="W906" i="10688"/>
  <c r="W874" i="10688"/>
  <c r="W828" i="10688"/>
  <c r="W796" i="10688"/>
  <c r="W764" i="10688"/>
  <c r="W737" i="10688"/>
  <c r="W705" i="10688"/>
  <c r="W1858" i="10688"/>
  <c r="W1529" i="10688"/>
  <c r="W1325" i="10688"/>
  <c r="W1072" i="10688"/>
  <c r="W969" i="10688"/>
  <c r="W1569" i="10688"/>
  <c r="W1197" i="10688"/>
  <c r="W1087" i="10688"/>
  <c r="W1016" i="10688"/>
  <c r="W956" i="10688"/>
  <c r="W924" i="10688"/>
  <c r="W897" i="10688"/>
  <c r="W865" i="10688"/>
  <c r="W819" i="10688"/>
  <c r="W787" i="10688"/>
  <c r="W755" i="10688"/>
  <c r="W728" i="10688"/>
  <c r="W696" i="10688"/>
  <c r="W1458" i="10688"/>
  <c r="W1238" i="10688"/>
  <c r="W1128" i="10688"/>
  <c r="W654" i="10688"/>
  <c r="W622" i="10688"/>
  <c r="W1666" i="10688"/>
  <c r="W1451" i="10688"/>
  <c r="W1225" i="10688"/>
  <c r="W1115" i="10688"/>
  <c r="W1995" i="10688"/>
  <c r="W1875" i="10688"/>
  <c r="W1904" i="10688"/>
  <c r="W1542" i="10688"/>
  <c r="W1830" i="10688"/>
  <c r="W1910" i="10688"/>
  <c r="W1262" i="10688"/>
  <c r="W1027" i="10688"/>
  <c r="W1551" i="10688"/>
  <c r="W1414" i="10688"/>
  <c r="W1705" i="10688"/>
  <c r="W1584" i="10688"/>
  <c r="W1519" i="10688"/>
  <c r="W1439" i="10688"/>
  <c r="W1356" i="10688"/>
  <c r="W1272" i="10688"/>
  <c r="W1227" i="10688"/>
  <c r="W1157" i="10688"/>
  <c r="W1117" i="10688"/>
  <c r="W1078" i="10688"/>
  <c r="W1042" i="10688"/>
  <c r="W1745" i="10688"/>
  <c r="W1615" i="10688"/>
  <c r="W1556" i="10688"/>
  <c r="W1510" i="10688"/>
  <c r="W1446" i="10688"/>
  <c r="W1387" i="10688"/>
  <c r="W1951" i="10688"/>
  <c r="W1630" i="10688"/>
  <c r="W1571" i="10688"/>
  <c r="W1461" i="10688"/>
  <c r="W1402" i="10688"/>
  <c r="W1320" i="10688"/>
  <c r="W1635" i="10688"/>
  <c r="W1407" i="10688"/>
  <c r="W1210" i="10688"/>
  <c r="W1100" i="10688"/>
  <c r="W961" i="10688"/>
  <c r="W929" i="10688"/>
  <c r="W902" i="10688"/>
  <c r="W870" i="10688"/>
  <c r="W824" i="10688"/>
  <c r="W792" i="10688"/>
  <c r="W760" i="10688"/>
  <c r="W733" i="10688"/>
  <c r="W701" i="10688"/>
  <c r="W1786" i="10688"/>
  <c r="W1506" i="10688"/>
  <c r="W1308" i="10688"/>
  <c r="W1184" i="10688"/>
  <c r="W1061" i="10688"/>
  <c r="W681" i="10688"/>
  <c r="W1828" i="10688"/>
  <c r="W1528" i="10688"/>
  <c r="W1340" i="10688"/>
  <c r="W1186" i="10688"/>
  <c r="W1011" i="10688"/>
  <c r="W952" i="10688"/>
  <c r="W920" i="10688"/>
  <c r="W1894" i="10688"/>
  <c r="W1849" i="10688"/>
  <c r="W1856" i="10688"/>
  <c r="W1766" i="10688"/>
  <c r="W1228" i="10688"/>
  <c r="W1013" i="10688"/>
  <c r="W1535" i="10688"/>
  <c r="W1390" i="10688"/>
  <c r="W1686" i="10688"/>
  <c r="W1581" i="10688"/>
  <c r="W1511" i="10688"/>
  <c r="W1431" i="10688"/>
  <c r="W1348" i="10688"/>
  <c r="W1266" i="10688"/>
  <c r="W1223" i="10688"/>
  <c r="W1153" i="10688"/>
  <c r="W1113" i="10688"/>
  <c r="W1074" i="10688"/>
  <c r="W1038" i="10688"/>
  <c r="W1852" i="10688"/>
  <c r="W1729" i="10688"/>
  <c r="W1607" i="10688"/>
  <c r="W1548" i="10688"/>
  <c r="W1502" i="10688"/>
  <c r="W1438" i="10688"/>
  <c r="W1379" i="10688"/>
  <c r="W1918" i="10688"/>
  <c r="W1622" i="10688"/>
  <c r="W1563" i="10688"/>
  <c r="W1517" i="10688"/>
  <c r="W1453" i="10688"/>
  <c r="W1394" i="10688"/>
  <c r="W1313" i="10688"/>
  <c r="W1612" i="10688"/>
  <c r="W1384" i="10688"/>
  <c r="W1189" i="10688"/>
  <c r="W1012" i="10688"/>
  <c r="W957" i="10688"/>
  <c r="W925" i="10688"/>
  <c r="W898" i="10688"/>
  <c r="W866" i="10688"/>
  <c r="W820" i="10688"/>
  <c r="W788" i="10688"/>
  <c r="W756" i="10688"/>
  <c r="W729" i="10688"/>
  <c r="W697" i="10688"/>
  <c r="W1483" i="10688"/>
  <c r="W1280" i="10688"/>
  <c r="W1163" i="10688"/>
  <c r="W1040" i="10688"/>
  <c r="W1743" i="10688"/>
  <c r="W1306" i="10688"/>
  <c r="W1183" i="10688"/>
  <c r="W1060" i="10688"/>
  <c r="W1000" i="10688"/>
  <c r="W948" i="10688"/>
  <c r="W916" i="10688"/>
  <c r="W889" i="10688"/>
  <c r="W857" i="10688"/>
  <c r="W843" i="10688"/>
  <c r="W811" i="10688"/>
  <c r="W779" i="10688"/>
  <c r="W747" i="10688"/>
  <c r="W720" i="10688"/>
  <c r="W688" i="10688"/>
  <c r="W1627" i="10688"/>
  <c r="W1399" i="10688"/>
  <c r="W1206" i="10688"/>
  <c r="W1096" i="10688"/>
  <c r="W1969" i="10688"/>
  <c r="W1733" i="10688"/>
  <c r="W1594" i="10688"/>
  <c r="W1659" i="10688"/>
  <c r="W1235" i="10688"/>
  <c r="W1145" i="10688"/>
  <c r="W1034" i="10688"/>
  <c r="W1631" i="10688"/>
  <c r="W1486" i="10688"/>
  <c r="W1712" i="10688"/>
  <c r="W1523" i="10688"/>
  <c r="W1378" i="10688"/>
  <c r="W1312" i="10688"/>
  <c r="W917" i="10688"/>
  <c r="W848" i="10688"/>
  <c r="W768" i="10688"/>
  <c r="W689" i="10688"/>
  <c r="W1265" i="10688"/>
  <c r="W974" i="10688"/>
  <c r="W1459" i="10688"/>
  <c r="W1049" i="10688"/>
  <c r="W928" i="10688"/>
  <c r="W861" i="10688"/>
  <c r="W815" i="10688"/>
  <c r="W751" i="10688"/>
  <c r="W692" i="10688"/>
  <c r="W1435" i="10688"/>
  <c r="W1107" i="10688"/>
  <c r="W968" i="10688"/>
  <c r="W658" i="10688"/>
  <c r="W1935" i="10688"/>
  <c r="W1561" i="10688"/>
  <c r="W1083" i="10688"/>
  <c r="W998" i="10688"/>
  <c r="W1639" i="10688"/>
  <c r="W1427" i="10688"/>
  <c r="W1234" i="10688"/>
  <c r="W1124" i="10688"/>
  <c r="W966" i="10688"/>
  <c r="W934" i="10688"/>
  <c r="W907" i="10688"/>
  <c r="W875" i="10688"/>
  <c r="W829" i="10688"/>
  <c r="W797" i="10688"/>
  <c r="W765" i="10688"/>
  <c r="W738" i="10688"/>
  <c r="W706" i="10688"/>
  <c r="W1700" i="10688"/>
  <c r="W1036" i="10688"/>
  <c r="W888" i="10688"/>
  <c r="W778" i="10688"/>
  <c r="W655" i="10688"/>
  <c r="W593" i="10688"/>
  <c r="W566" i="10688"/>
  <c r="W534" i="10688"/>
  <c r="W488" i="10688"/>
  <c r="W456" i="10688"/>
  <c r="W424" i="10688"/>
  <c r="W397" i="10688"/>
  <c r="W365" i="10688"/>
  <c r="W319" i="10688"/>
  <c r="W287" i="10688"/>
  <c r="W255" i="10688"/>
  <c r="W228" i="10688"/>
  <c r="W1112" i="10688"/>
  <c r="W660" i="10688"/>
  <c r="W1375" i="10688"/>
  <c r="W959" i="10688"/>
  <c r="W719" i="10688"/>
  <c r="W627" i="10688"/>
  <c r="W584" i="10688"/>
  <c r="W557" i="10688"/>
  <c r="W525" i="10688"/>
  <c r="W511" i="10688"/>
  <c r="W479" i="10688"/>
  <c r="W447" i="10688"/>
  <c r="W415" i="10688"/>
  <c r="W388" i="10688"/>
  <c r="W356" i="10688"/>
  <c r="W342" i="10688"/>
  <c r="W310" i="10688"/>
  <c r="W278" i="10688"/>
  <c r="W246" i="10688"/>
  <c r="W1595" i="10688"/>
  <c r="W1857" i="10688"/>
  <c r="W1601" i="10688"/>
  <c r="W1334" i="10688"/>
  <c r="W1513" i="10688"/>
  <c r="W1608" i="10688"/>
  <c r="W1412" i="10688"/>
  <c r="W1215" i="10688"/>
  <c r="W1125" i="10688"/>
  <c r="W1030" i="10688"/>
  <c r="W1599" i="10688"/>
  <c r="W1462" i="10688"/>
  <c r="W1509" i="10688"/>
  <c r="W1352" i="10688"/>
  <c r="W1296" i="10688"/>
  <c r="W1007" i="10688"/>
  <c r="W910" i="10688"/>
  <c r="W844" i="10688"/>
  <c r="W752" i="10688"/>
  <c r="W1897" i="10688"/>
  <c r="W1242" i="10688"/>
  <c r="W1359" i="10688"/>
  <c r="W1028" i="10688"/>
  <c r="W912" i="10688"/>
  <c r="W853" i="10688"/>
  <c r="W807" i="10688"/>
  <c r="W684" i="10688"/>
  <c r="W1376" i="10688"/>
  <c r="W650" i="10688"/>
  <c r="W1850" i="10688"/>
  <c r="W1515" i="10688"/>
  <c r="W1214" i="10688"/>
  <c r="W1077" i="10688"/>
  <c r="W982" i="10688"/>
  <c r="W1619" i="10688"/>
  <c r="W1391" i="10688"/>
  <c r="W1213" i="10688"/>
  <c r="W1103" i="10688"/>
  <c r="W962" i="10688"/>
  <c r="W930" i="10688"/>
  <c r="W903" i="10688"/>
  <c r="W871" i="10688"/>
  <c r="W825" i="10688"/>
  <c r="W793" i="10688"/>
  <c r="W761" i="10688"/>
  <c r="W734" i="10688"/>
  <c r="W702" i="10688"/>
  <c r="W1544" i="10688"/>
  <c r="W1004" i="10688"/>
  <c r="W872" i="10688"/>
  <c r="W762" i="10688"/>
  <c r="W639" i="10688"/>
  <c r="W589" i="10688"/>
  <c r="W562" i="10688"/>
  <c r="W530" i="10688"/>
  <c r="W484" i="10688"/>
  <c r="W452" i="10688"/>
  <c r="W420" i="10688"/>
  <c r="W393" i="10688"/>
  <c r="W361" i="10688"/>
  <c r="W315" i="10688"/>
  <c r="W283" i="10688"/>
  <c r="W251" i="10688"/>
  <c r="W1844" i="10688"/>
  <c r="W1032" i="10688"/>
  <c r="W649" i="10688"/>
  <c r="W1260" i="10688"/>
  <c r="W943" i="10688"/>
  <c r="W838" i="10688"/>
  <c r="W687" i="10688"/>
  <c r="W612" i="10688"/>
  <c r="W580" i="10688"/>
  <c r="W553" i="10688"/>
  <c r="W521" i="10688"/>
  <c r="W507" i="10688"/>
  <c r="W475" i="10688"/>
  <c r="W443" i="10688"/>
  <c r="W1823" i="10688"/>
  <c r="W1496" i="10688"/>
  <c r="W1505" i="10688"/>
  <c r="W1565" i="10688"/>
  <c r="W1380" i="10688"/>
  <c r="W1211" i="10688"/>
  <c r="W1105" i="10688"/>
  <c r="W1882" i="10688"/>
  <c r="W1591" i="10688"/>
  <c r="W1430" i="10688"/>
  <c r="W1675" i="10688"/>
  <c r="W1501" i="10688"/>
  <c r="W1909" i="10688"/>
  <c r="W1243" i="10688"/>
  <c r="W996" i="10688"/>
  <c r="W894" i="10688"/>
  <c r="W832" i="10688"/>
  <c r="W748" i="10688"/>
  <c r="W1198" i="10688"/>
  <c r="W1292" i="10688"/>
  <c r="W849" i="10688"/>
  <c r="W803" i="10688"/>
  <c r="W1890" i="10688"/>
  <c r="W1355" i="10688"/>
  <c r="W1069" i="10688"/>
  <c r="W646" i="10688"/>
  <c r="W1812" i="10688"/>
  <c r="W1474" i="10688"/>
  <c r="W1193" i="10688"/>
  <c r="W1056" i="10688"/>
  <c r="W967" i="10688"/>
  <c r="W1596" i="10688"/>
  <c r="W1368" i="10688"/>
  <c r="W1202" i="10688"/>
  <c r="W1092" i="10688"/>
  <c r="W1008" i="10688"/>
  <c r="W958" i="10688"/>
  <c r="W926" i="10688"/>
  <c r="W899" i="10688"/>
  <c r="W867" i="10688"/>
  <c r="W821" i="10688"/>
  <c r="W789" i="10688"/>
  <c r="W757" i="10688"/>
  <c r="W730" i="10688"/>
  <c r="W698" i="10688"/>
  <c r="W1475" i="10688"/>
  <c r="W983" i="10688"/>
  <c r="W856" i="10688"/>
  <c r="W743" i="10688"/>
  <c r="W623" i="10688"/>
  <c r="W585" i="10688"/>
  <c r="W558" i="10688"/>
  <c r="W526" i="10688"/>
  <c r="W512" i="10688"/>
  <c r="W480" i="10688"/>
  <c r="W448" i="10688"/>
  <c r="W416" i="10688"/>
  <c r="W389" i="10688"/>
  <c r="W357" i="10688"/>
  <c r="W343" i="10688"/>
  <c r="W311" i="10688"/>
  <c r="W279" i="10688"/>
  <c r="W247" i="10688"/>
  <c r="W1691" i="10688"/>
  <c r="W1002" i="10688"/>
  <c r="W644" i="10688"/>
  <c r="W927" i="10688"/>
  <c r="W822" i="10688"/>
  <c r="W608" i="10688"/>
  <c r="W576" i="10688"/>
  <c r="W549" i="10688"/>
  <c r="W517" i="10688"/>
  <c r="W503" i="10688"/>
  <c r="W471" i="10688"/>
  <c r="W439" i="10688"/>
  <c r="W380" i="10688"/>
  <c r="W348" i="10688"/>
  <c r="W334" i="10688"/>
  <c r="W302" i="10688"/>
  <c r="W270" i="10688"/>
  <c r="W1367" i="10688"/>
  <c r="W1805" i="10688"/>
  <c r="W1373" i="10688"/>
  <c r="W1182" i="10688"/>
  <c r="W1382" i="10688"/>
  <c r="W1525" i="10688"/>
  <c r="W1309" i="10688"/>
  <c r="W1085" i="10688"/>
  <c r="W1820" i="10688"/>
  <c r="W1540" i="10688"/>
  <c r="W1403" i="10688"/>
  <c r="W1606" i="10688"/>
  <c r="W1445" i="10688"/>
  <c r="W1690" i="10688"/>
  <c r="W1175" i="10688"/>
  <c r="W953" i="10688"/>
  <c r="W878" i="10688"/>
  <c r="W812" i="10688"/>
  <c r="W725" i="10688"/>
  <c r="W1552" i="10688"/>
  <c r="W1131" i="10688"/>
  <c r="W1708" i="10688"/>
  <c r="W1218" i="10688"/>
  <c r="W984" i="10688"/>
  <c r="W893" i="10688"/>
  <c r="W847" i="10688"/>
  <c r="W783" i="10688"/>
  <c r="W724" i="10688"/>
  <c r="W1648" i="10688"/>
  <c r="W1217" i="10688"/>
  <c r="W1020" i="10688"/>
  <c r="W678" i="10688"/>
  <c r="W638" i="10688"/>
  <c r="W1392" i="10688"/>
  <c r="W1179" i="10688"/>
  <c r="W1025" i="10688"/>
  <c r="W1874" i="10688"/>
  <c r="W1537" i="10688"/>
  <c r="W1332" i="10688"/>
  <c r="W1065" i="10688"/>
  <c r="W992" i="10688"/>
  <c r="W950" i="10688"/>
  <c r="W918" i="10688"/>
  <c r="W891" i="10688"/>
  <c r="W859" i="10688"/>
  <c r="W845" i="10688"/>
  <c r="W813" i="10688"/>
  <c r="W781" i="10688"/>
  <c r="W749" i="10688"/>
  <c r="W722" i="10688"/>
  <c r="W690" i="10688"/>
  <c r="W1274" i="10688"/>
  <c r="W947" i="10688"/>
  <c r="W842" i="10688"/>
  <c r="W609" i="10688"/>
  <c r="W577" i="10688"/>
  <c r="W550" i="10688"/>
  <c r="W518" i="10688"/>
  <c r="W504" i="10688"/>
  <c r="W472" i="10688"/>
  <c r="W440" i="10688"/>
  <c r="W408" i="10688"/>
  <c r="W381" i="10688"/>
  <c r="W349" i="10688"/>
  <c r="W335" i="10688"/>
  <c r="W303" i="10688"/>
  <c r="W271" i="10688"/>
  <c r="W1765" i="10688"/>
  <c r="W1701" i="10688"/>
  <c r="W1086" i="10688"/>
  <c r="W1366" i="10688"/>
  <c r="W1503" i="10688"/>
  <c r="W1288" i="10688"/>
  <c r="W1066" i="10688"/>
  <c r="W1772" i="10688"/>
  <c r="W1532" i="10688"/>
  <c r="W1371" i="10688"/>
  <c r="W1437" i="10688"/>
  <c r="W1576" i="10688"/>
  <c r="W1132" i="10688"/>
  <c r="W949" i="10688"/>
  <c r="W862" i="10688"/>
  <c r="W800" i="10688"/>
  <c r="W721" i="10688"/>
  <c r="W1442" i="10688"/>
  <c r="W1088" i="10688"/>
  <c r="W1172" i="10688"/>
  <c r="W960" i="10688"/>
  <c r="W885" i="10688"/>
  <c r="W839" i="10688"/>
  <c r="W775" i="10688"/>
  <c r="W716" i="10688"/>
  <c r="W1604" i="10688"/>
  <c r="W1185" i="10688"/>
  <c r="W1010" i="10688"/>
  <c r="W674" i="10688"/>
  <c r="W630" i="10688"/>
  <c r="W1644" i="10688"/>
  <c r="W1333" i="10688"/>
  <c r="W1147" i="10688"/>
  <c r="W1018" i="10688"/>
  <c r="W1802" i="10688"/>
  <c r="W1514" i="10688"/>
  <c r="W1285" i="10688"/>
  <c r="W1167" i="10688"/>
  <c r="W1044" i="10688"/>
  <c r="W987" i="10688"/>
  <c r="W946" i="10688"/>
  <c r="W914" i="10688"/>
  <c r="W887" i="10688"/>
  <c r="W855" i="10688"/>
  <c r="W841" i="10688"/>
  <c r="W809" i="10688"/>
  <c r="W777" i="10688"/>
  <c r="W745" i="10688"/>
  <c r="W718" i="10688"/>
  <c r="W686" i="10688"/>
  <c r="W1226" i="10688"/>
  <c r="W931" i="10688"/>
  <c r="W826" i="10688"/>
  <c r="W677" i="10688"/>
  <c r="W605" i="10688"/>
  <c r="W546" i="10688"/>
  <c r="W514" i="10688"/>
  <c r="W500" i="10688"/>
  <c r="W468" i="10688"/>
  <c r="W436" i="10688"/>
  <c r="W377" i="10688"/>
  <c r="W345" i="10688"/>
  <c r="W331" i="10688"/>
  <c r="W299" i="10688"/>
  <c r="W267" i="10688"/>
  <c r="W1269" i="10688"/>
  <c r="W617" i="10688"/>
  <c r="W1026" i="10688"/>
  <c r="W884" i="10688"/>
  <c r="W774" i="10688"/>
  <c r="W667" i="10688"/>
  <c r="W596" i="10688"/>
  <c r="W569" i="10688"/>
  <c r="W537" i="10688"/>
  <c r="W491" i="10688"/>
  <c r="W459" i="10688"/>
  <c r="W427" i="10688"/>
  <c r="W51" i="10688"/>
  <c r="W52" i="10688"/>
  <c r="W104" i="10688"/>
  <c r="W158" i="10688"/>
  <c r="W102" i="10688"/>
  <c r="W108" i="10688"/>
  <c r="W273" i="10688"/>
  <c r="W46" i="10688"/>
  <c r="W77" i="10688"/>
  <c r="W71" i="10688"/>
  <c r="W37" i="10688"/>
  <c r="W120" i="10688"/>
  <c r="W133" i="10688"/>
  <c r="W130" i="10688"/>
  <c r="W143" i="10688"/>
  <c r="W96" i="10688"/>
  <c r="W161" i="10688"/>
  <c r="W118" i="10688"/>
  <c r="W132" i="10688"/>
  <c r="W75" i="10688"/>
  <c r="W155" i="10688"/>
  <c r="W1490" i="10688"/>
  <c r="W486" i="10688"/>
  <c r="W406" i="10688"/>
  <c r="W337" i="10688"/>
  <c r="W252" i="10688"/>
  <c r="W671" i="10688"/>
  <c r="W506" i="10688"/>
  <c r="W421" i="10688"/>
  <c r="W272" i="10688"/>
  <c r="W205" i="10688"/>
  <c r="W1636" i="10688"/>
  <c r="W864" i="10688"/>
  <c r="W651" i="10688"/>
  <c r="W494" i="10688"/>
  <c r="W409" i="10688"/>
  <c r="W260" i="10688"/>
  <c r="W198" i="10688"/>
  <c r="W860" i="10688"/>
  <c r="W560" i="10688"/>
  <c r="W493" i="10688"/>
  <c r="W344" i="10688"/>
  <c r="W1205" i="10688"/>
  <c r="W782" i="10688"/>
  <c r="W536" i="10688"/>
  <c r="W469" i="10688"/>
  <c r="W320" i="10688"/>
  <c r="W188" i="10688"/>
  <c r="W594" i="10688"/>
  <c r="W446" i="10688"/>
  <c r="W366" i="10688"/>
  <c r="W308" i="10688"/>
  <c r="W664" i="10688"/>
  <c r="W1017" i="10688"/>
  <c r="W1577" i="10688"/>
  <c r="W648" i="10688"/>
  <c r="W242" i="10688"/>
  <c r="W286" i="10688"/>
  <c r="W326" i="10688"/>
  <c r="W352" i="10688"/>
  <c r="W396" i="10688"/>
  <c r="W435" i="10688"/>
  <c r="W499" i="10688"/>
  <c r="W545" i="10688"/>
  <c r="W604" i="10688"/>
  <c r="W806" i="10688"/>
  <c r="W1148" i="10688"/>
  <c r="W731" i="10688"/>
  <c r="W259" i="10688"/>
  <c r="W339" i="10688"/>
  <c r="W405" i="10688"/>
  <c r="W492" i="10688"/>
  <c r="W554" i="10688"/>
  <c r="W669" i="10688"/>
  <c r="W1116" i="10688"/>
  <c r="W726" i="10688"/>
  <c r="W805" i="10688"/>
  <c r="W879" i="10688"/>
  <c r="W954" i="10688"/>
  <c r="W1156" i="10688"/>
  <c r="W1694" i="10688"/>
  <c r="W626" i="10688"/>
  <c r="W1139" i="10688"/>
  <c r="W732" i="10688"/>
  <c r="W881" i="10688"/>
  <c r="W1482" i="10688"/>
  <c r="W1654" i="10688"/>
  <c r="W858" i="10688"/>
  <c r="W1466" i="10688"/>
  <c r="W1614" i="10688"/>
  <c r="W1256" i="10688"/>
  <c r="W1441" i="10688"/>
  <c r="W1702" i="10688"/>
  <c r="W454" i="10688"/>
  <c r="W1434" i="10688"/>
  <c r="W240" i="10688"/>
  <c r="W233" i="10688"/>
  <c r="W437" i="10688"/>
  <c r="W81" i="10688"/>
  <c r="W160" i="10688"/>
  <c r="W12" i="10688"/>
  <c r="W85" i="10688"/>
  <c r="W24" i="10688"/>
  <c r="W68" i="10688"/>
  <c r="W117" i="10688"/>
  <c r="W114" i="10688"/>
  <c r="W127" i="10688"/>
  <c r="W145" i="10688"/>
  <c r="W170" i="10688"/>
  <c r="W139" i="10688"/>
  <c r="W123" i="10688"/>
  <c r="W422" i="10688"/>
  <c r="W18" i="10688"/>
  <c r="W101" i="10688"/>
  <c r="W16" i="10688"/>
  <c r="W15" i="10688"/>
  <c r="W54" i="10688"/>
  <c r="W17" i="10688"/>
  <c r="W78" i="10688"/>
  <c r="W26" i="10688"/>
  <c r="W89" i="10688"/>
  <c r="W31" i="10688"/>
  <c r="W33" i="10688"/>
  <c r="W36" i="10688"/>
  <c r="W128" i="10688"/>
  <c r="W39" i="10688"/>
  <c r="W141" i="10688"/>
  <c r="W41" i="10688"/>
  <c r="W138" i="10688"/>
  <c r="W56" i="10688"/>
  <c r="W151" i="10688"/>
  <c r="W103" i="10688"/>
  <c r="W173" i="10688"/>
  <c r="W126" i="10688"/>
  <c r="W167" i="10688"/>
  <c r="W164" i="10688"/>
  <c r="W116" i="10688"/>
  <c r="W76" i="10688"/>
  <c r="W177" i="10688"/>
  <c r="W543" i="10688"/>
  <c r="W395" i="10688"/>
  <c r="W241" i="10688"/>
  <c r="W563" i="10688"/>
  <c r="W410" i="10688"/>
  <c r="W261" i="10688"/>
  <c r="W199" i="10688"/>
  <c r="W551" i="10688"/>
  <c r="W403" i="10688"/>
  <c r="W249" i="10688"/>
  <c r="W1408" i="10688"/>
  <c r="W834" i="10688"/>
  <c r="W635" i="10688"/>
  <c r="W482" i="10688"/>
  <c r="W402" i="10688"/>
  <c r="W333" i="10688"/>
  <c r="W248" i="10688"/>
  <c r="W193" i="10688"/>
  <c r="W1123" i="10688"/>
  <c r="W606" i="10688"/>
  <c r="W458" i="10688"/>
  <c r="W378" i="10688"/>
  <c r="W309" i="10688"/>
  <c r="W229" i="10688"/>
  <c r="W184" i="10688"/>
  <c r="W691" i="10688"/>
  <c r="W583" i="10688"/>
  <c r="W355" i="10688"/>
  <c r="W297" i="10688"/>
  <c r="W672" i="10688"/>
  <c r="W1053" i="10688"/>
  <c r="W1662" i="10688"/>
  <c r="W653" i="10688"/>
  <c r="W1254" i="10688"/>
  <c r="W250" i="10688"/>
  <c r="W290" i="10688"/>
  <c r="W330" i="10688"/>
  <c r="W360" i="10688"/>
  <c r="W400" i="10688"/>
  <c r="W451" i="10688"/>
  <c r="W561" i="10688"/>
  <c r="W643" i="10688"/>
  <c r="W852" i="10688"/>
  <c r="W1521" i="10688"/>
  <c r="W1155" i="10688"/>
  <c r="W263" i="10688"/>
  <c r="W412" i="10688"/>
  <c r="W496" i="10688"/>
  <c r="W570" i="10688"/>
  <c r="W711" i="10688"/>
  <c r="W1159" i="10688"/>
  <c r="W742" i="10688"/>
  <c r="W817" i="10688"/>
  <c r="W883" i="10688"/>
  <c r="W971" i="10688"/>
  <c r="W1764" i="10688"/>
  <c r="W1258" i="10688"/>
  <c r="W642" i="10688"/>
  <c r="W759" i="10688"/>
  <c r="W901" i="10688"/>
  <c r="W1587" i="10688"/>
  <c r="W693" i="10688"/>
  <c r="W890" i="10688"/>
  <c r="W1553" i="10688"/>
  <c r="W1328" i="10688"/>
  <c r="W1836" i="10688"/>
  <c r="W1261" i="10688"/>
  <c r="W1661" i="10688"/>
  <c r="W1976" i="10688"/>
  <c r="W171" i="10688"/>
  <c r="W131" i="10688"/>
  <c r="W1080" i="10688"/>
  <c r="W802" i="10688"/>
  <c r="W190" i="10688"/>
  <c r="W215" i="10688"/>
  <c r="W10" i="10688"/>
  <c r="W14" i="10688"/>
  <c r="W62" i="10688"/>
  <c r="W27" i="10688"/>
  <c r="W90" i="10688"/>
  <c r="W34" i="10688"/>
  <c r="W97" i="10688"/>
  <c r="W69" i="10688"/>
  <c r="W40" i="10688"/>
  <c r="W48" i="10688"/>
  <c r="W136" i="10688"/>
  <c r="W72" i="10688"/>
  <c r="W149" i="10688"/>
  <c r="W74" i="10688"/>
  <c r="W146" i="10688"/>
  <c r="W87" i="10688"/>
  <c r="W159" i="10688"/>
  <c r="W113" i="10688"/>
  <c r="W134" i="10688"/>
  <c r="W83" i="10688"/>
  <c r="W148" i="10688"/>
  <c r="W13" i="10688"/>
  <c r="W1180" i="10688"/>
  <c r="W766" i="10688"/>
  <c r="W532" i="10688"/>
  <c r="W465" i="10688"/>
  <c r="W316" i="10688"/>
  <c r="W1645" i="10688"/>
  <c r="W846" i="10688"/>
  <c r="W640" i="10688"/>
  <c r="W552" i="10688"/>
  <c r="W485" i="10688"/>
  <c r="W336" i="10688"/>
  <c r="W194" i="10688"/>
  <c r="W798" i="10688"/>
  <c r="W624" i="10688"/>
  <c r="W540" i="10688"/>
  <c r="W473" i="10688"/>
  <c r="W324" i="10688"/>
  <c r="W1237" i="10688"/>
  <c r="W539" i="10688"/>
  <c r="W391" i="10688"/>
  <c r="W189" i="10688"/>
  <c r="W723" i="10688"/>
  <c r="W595" i="10688"/>
  <c r="W515" i="10688"/>
  <c r="W367" i="10688"/>
  <c r="W221" i="10688"/>
  <c r="W180" i="10688"/>
  <c r="W923" i="10688"/>
  <c r="W680" i="10688"/>
  <c r="W510" i="10688"/>
  <c r="W425" i="10688"/>
  <c r="W214" i="10688"/>
  <c r="W620" i="10688"/>
  <c r="W1091" i="10688"/>
  <c r="W1754" i="10688"/>
  <c r="W254" i="10688"/>
  <c r="W294" i="10688"/>
  <c r="W338" i="10688"/>
  <c r="W364" i="10688"/>
  <c r="W404" i="10688"/>
  <c r="W455" i="10688"/>
  <c r="W565" i="10688"/>
  <c r="W659" i="10688"/>
  <c r="W868" i="10688"/>
  <c r="W1603" i="10688"/>
  <c r="W1222" i="10688"/>
  <c r="W275" i="10688"/>
  <c r="W428" i="10688"/>
  <c r="W508" i="10688"/>
  <c r="W574" i="10688"/>
  <c r="W794" i="10688"/>
  <c r="W1337" i="10688"/>
  <c r="W833" i="10688"/>
  <c r="W895" i="10688"/>
  <c r="W976" i="10688"/>
  <c r="W1247" i="10688"/>
  <c r="W1301" i="10688"/>
  <c r="W662" i="10688"/>
  <c r="W1248" i="10688"/>
  <c r="W771" i="10688"/>
  <c r="W940" i="10688"/>
  <c r="W1892" i="10688"/>
  <c r="W709" i="10688"/>
  <c r="W921" i="10688"/>
  <c r="W1834" i="10688"/>
  <c r="W1363" i="10688"/>
  <c r="W1050" i="10688"/>
  <c r="W1316" i="10688"/>
  <c r="W981" i="10688"/>
  <c r="W1990" i="10688"/>
  <c r="C5" i="10694"/>
  <c r="E4" i="10694"/>
  <c r="E2" i="10696"/>
  <c r="C3" i="10696"/>
  <c r="E3" i="10696" s="1"/>
  <c r="W1827" i="10688"/>
  <c r="W1873" i="10688"/>
  <c r="W1914" i="10688"/>
  <c r="W1947" i="10688"/>
  <c r="W2012" i="10688"/>
  <c r="W1941" i="10688"/>
  <c r="W1973" i="10688"/>
  <c r="W2005" i="10688"/>
  <c r="W1934" i="10688"/>
  <c r="W1966" i="10688"/>
  <c r="W1998" i="10688"/>
  <c r="W1996" i="10688"/>
  <c r="W1734" i="10688"/>
  <c r="W1761" i="10688"/>
  <c r="W1793" i="10688"/>
  <c r="W1825" i="10688"/>
  <c r="W1871" i="10688"/>
  <c r="W1928" i="10688"/>
  <c r="W1992" i="10688"/>
  <c r="W1740" i="10688"/>
  <c r="W1767" i="10688"/>
  <c r="W1799" i="10688"/>
  <c r="W1831" i="10688"/>
  <c r="W1877" i="10688"/>
  <c r="W1955" i="10688"/>
  <c r="W1945" i="10688"/>
  <c r="W1977" i="10688"/>
  <c r="W2009" i="10688"/>
  <c r="W1911" i="10688"/>
  <c r="W1938" i="10688"/>
  <c r="W1970" i="10688"/>
  <c r="W2002" i="10688"/>
  <c r="W1718" i="10688"/>
  <c r="W1750" i="10688"/>
  <c r="W1777" i="10688"/>
  <c r="W1809" i="10688"/>
  <c r="W1841" i="10688"/>
  <c r="W1887" i="10688"/>
  <c r="W1902" i="10688"/>
  <c r="W1960" i="10688"/>
  <c r="W1724" i="10688"/>
  <c r="W1783" i="10688"/>
  <c r="W1815" i="10688"/>
  <c r="W1847" i="10688"/>
  <c r="W1861" i="10688"/>
  <c r="W1898" i="10688"/>
  <c r="W1923" i="10688"/>
  <c r="W1987" i="10688"/>
  <c r="W2019" i="10688"/>
  <c r="W1929" i="10688"/>
  <c r="W1961" i="10688"/>
  <c r="W1993" i="10688"/>
  <c r="W1922" i="10688"/>
  <c r="W1954" i="10688"/>
  <c r="W1986" i="10688"/>
  <c r="W647" i="10688"/>
  <c r="W559" i="10688"/>
  <c r="W516" i="10688"/>
  <c r="W449" i="10688"/>
  <c r="W264" i="10688"/>
  <c r="W226" i="10688"/>
  <c r="W183" i="10688"/>
  <c r="W548" i="10688"/>
  <c r="W358" i="10688"/>
  <c r="W253" i="10688"/>
  <c r="W195" i="10688"/>
  <c r="W1233" i="10688"/>
  <c r="W285" i="10688"/>
  <c r="W1721" i="10688"/>
  <c r="W1498" i="10688"/>
  <c r="W1015" i="10688"/>
  <c r="W555" i="10688"/>
  <c r="W445" i="10688"/>
  <c r="W407" i="10688"/>
  <c r="W300" i="10688"/>
  <c r="W257" i="10688"/>
  <c r="W222" i="10688"/>
  <c r="W197" i="10688"/>
  <c r="W586" i="10688"/>
  <c r="W438" i="10688"/>
  <c r="W220" i="10688"/>
  <c r="W179" i="10688"/>
  <c r="W786" i="10688"/>
  <c r="W619" i="10688"/>
  <c r="W470" i="10688"/>
  <c r="W390" i="10688"/>
  <c r="W328" i="10688"/>
  <c r="W213" i="10688"/>
  <c r="W880" i="10688"/>
  <c r="W523" i="10688"/>
  <c r="W203" i="10688"/>
  <c r="W986" i="10688"/>
  <c r="W830" i="10688"/>
  <c r="W695" i="10688"/>
  <c r="W481" i="10688"/>
  <c r="W296" i="10688"/>
  <c r="W375" i="10688"/>
  <c r="W1302" i="10688"/>
  <c r="W814" i="10688"/>
  <c r="W629" i="10688"/>
  <c r="W582" i="10688"/>
  <c r="W544" i="10688"/>
  <c r="W477" i="10688"/>
  <c r="W434" i="10688"/>
  <c r="W354" i="10688"/>
  <c r="W332" i="10688"/>
  <c r="W289" i="10688"/>
  <c r="W216" i="10688"/>
  <c r="W935" i="10688"/>
  <c r="W347" i="10688"/>
  <c r="W191" i="10688"/>
  <c r="W603" i="10688"/>
  <c r="W230" i="10688"/>
  <c r="W1190" i="10688"/>
  <c r="W919" i="10688"/>
  <c r="W770" i="10688"/>
  <c r="W614" i="10688"/>
  <c r="W509" i="10688"/>
  <c r="W466" i="10688"/>
  <c r="W386" i="10688"/>
  <c r="W321" i="10688"/>
  <c r="W209" i="10688"/>
  <c r="W1084" i="10688"/>
  <c r="W413" i="10688"/>
  <c r="W1864" i="10688"/>
  <c r="W1127" i="10688"/>
  <c r="W896" i="10688"/>
  <c r="W750" i="10688"/>
  <c r="W663" i="10688"/>
  <c r="W607" i="10688"/>
  <c r="W527" i="10688"/>
  <c r="W502" i="10688"/>
  <c r="W417" i="10688"/>
  <c r="W379" i="10688"/>
  <c r="W317" i="10688"/>
  <c r="W237" i="10688"/>
  <c r="W207" i="10688"/>
  <c r="W187" i="10688"/>
  <c r="W498" i="10688"/>
  <c r="W268" i="10688"/>
  <c r="E12" i="10688"/>
  <c r="E180" i="10688" s="1"/>
  <c r="H75" i="10558"/>
  <c r="J50" i="10688"/>
  <c r="J51" i="10688"/>
  <c r="J52" i="10688"/>
  <c r="J53" i="10688"/>
  <c r="J54" i="10688"/>
  <c r="J55" i="10688"/>
  <c r="J56" i="10688"/>
  <c r="J57" i="10688"/>
  <c r="J58" i="10688"/>
  <c r="J59" i="10688"/>
  <c r="J60" i="10688"/>
  <c r="J61" i="10688"/>
  <c r="J62" i="10688"/>
  <c r="J63" i="10688"/>
  <c r="J64" i="10688"/>
  <c r="J65" i="10688"/>
  <c r="J66" i="10688"/>
  <c r="J67" i="10688"/>
  <c r="J68" i="10688"/>
  <c r="J69" i="10688"/>
  <c r="J70" i="10688"/>
  <c r="J71" i="10688"/>
  <c r="J72" i="10688"/>
  <c r="J73" i="10688"/>
  <c r="J74" i="10688"/>
  <c r="J75" i="10688"/>
  <c r="J76" i="10688"/>
  <c r="J77" i="10688"/>
  <c r="J78" i="10688"/>
  <c r="J79" i="10688"/>
  <c r="J80" i="10688"/>
  <c r="J81" i="10688"/>
  <c r="J82" i="10688"/>
  <c r="J83" i="10688"/>
  <c r="J11" i="10688"/>
  <c r="J12" i="10688"/>
  <c r="J13" i="10688"/>
  <c r="J14" i="10688"/>
  <c r="J15" i="10688"/>
  <c r="J16" i="10688"/>
  <c r="J17" i="10688"/>
  <c r="J18" i="10688"/>
  <c r="J19" i="10688"/>
  <c r="J20" i="10688"/>
  <c r="J21" i="10688"/>
  <c r="J22" i="10688"/>
  <c r="J23" i="10688"/>
  <c r="J24" i="10688"/>
  <c r="J25" i="10688"/>
  <c r="J26" i="10688"/>
  <c r="J27" i="10688"/>
  <c r="J28" i="10688"/>
  <c r="J29" i="10688"/>
  <c r="J30" i="10688"/>
  <c r="J31" i="10688"/>
  <c r="J32" i="10688"/>
  <c r="J33" i="10688"/>
  <c r="J34" i="10688"/>
  <c r="J35" i="10688"/>
  <c r="J36" i="10688"/>
  <c r="J37" i="10688"/>
  <c r="J38" i="10688"/>
  <c r="J39" i="10688"/>
  <c r="J40" i="10688"/>
  <c r="J41" i="10688"/>
  <c r="J42" i="10688"/>
  <c r="J43" i="10688"/>
  <c r="J44" i="10688"/>
  <c r="J45" i="10688"/>
  <c r="J46" i="10688"/>
  <c r="J47" i="10688"/>
  <c r="J48" i="10688"/>
  <c r="J49" i="10688"/>
  <c r="J85" i="10688"/>
  <c r="J84" i="10688"/>
  <c r="J166" i="10688"/>
  <c r="C6" i="10694" l="1"/>
  <c r="E5" i="10694"/>
  <c r="C4" i="10696"/>
  <c r="E4" i="10696" s="1"/>
  <c r="E347" i="10688"/>
  <c r="G179" i="10688"/>
  <c r="E13" i="10688"/>
  <c r="E181" i="10688" s="1"/>
  <c r="I75" i="10558"/>
  <c r="E6" i="10694" l="1"/>
  <c r="C7" i="10694"/>
  <c r="C5" i="10696"/>
  <c r="E5" i="10696" s="1"/>
  <c r="E14" i="10688"/>
  <c r="E348" i="10688"/>
  <c r="G180" i="10688"/>
  <c r="E515" i="10688"/>
  <c r="E683" i="10688" s="1"/>
  <c r="G347" i="10688"/>
  <c r="J75" i="10558"/>
  <c r="G11" i="10688"/>
  <c r="G10" i="10688"/>
  <c r="G13" i="10688"/>
  <c r="G12" i="10688"/>
  <c r="G14" i="10688" l="1"/>
  <c r="E182" i="10688"/>
  <c r="C8" i="10694"/>
  <c r="E7" i="10694"/>
  <c r="C6" i="10696"/>
  <c r="E6" i="10696" s="1"/>
  <c r="E851" i="10688"/>
  <c r="E1019" i="10688" s="1"/>
  <c r="G683" i="10688"/>
  <c r="E516" i="10688"/>
  <c r="E684" i="10688" s="1"/>
  <c r="G348" i="10688"/>
  <c r="E349" i="10688"/>
  <c r="G181" i="10688"/>
  <c r="E15" i="10688"/>
  <c r="E183" i="10688" s="1"/>
  <c r="K75" i="10558"/>
  <c r="E8" i="10694" l="1"/>
  <c r="C9" i="10694"/>
  <c r="C7" i="10696"/>
  <c r="E7" i="10696" s="1"/>
  <c r="E350" i="10688"/>
  <c r="G182" i="10688"/>
  <c r="E16" i="10688"/>
  <c r="E184" i="10688" s="1"/>
  <c r="G15" i="10688"/>
  <c r="E852" i="10688"/>
  <c r="E1020" i="10688" s="1"/>
  <c r="G684" i="10688"/>
  <c r="E517" i="10688"/>
  <c r="E685" i="10688" s="1"/>
  <c r="G349" i="10688"/>
  <c r="E1187" i="10688"/>
  <c r="E1355" i="10688" s="1"/>
  <c r="G1019" i="10688"/>
  <c r="L75" i="10558"/>
  <c r="C10" i="10694" l="1"/>
  <c r="E9" i="10694"/>
  <c r="C8" i="10696"/>
  <c r="E8" i="10696" s="1"/>
  <c r="E853" i="10688"/>
  <c r="E1021" i="10688" s="1"/>
  <c r="G685" i="10688"/>
  <c r="E1188" i="10688"/>
  <c r="E1356" i="10688" s="1"/>
  <c r="G1020" i="10688"/>
  <c r="E351" i="10688"/>
  <c r="G183" i="10688"/>
  <c r="E1523" i="10688"/>
  <c r="E1691" i="10688" s="1"/>
  <c r="G1355" i="10688"/>
  <c r="E17" i="10688"/>
  <c r="E185" i="10688" s="1"/>
  <c r="G16" i="10688"/>
  <c r="E518" i="10688"/>
  <c r="E686" i="10688" s="1"/>
  <c r="G350" i="10688"/>
  <c r="M75" i="10558"/>
  <c r="E10" i="10694" l="1"/>
  <c r="C11" i="10694"/>
  <c r="C9" i="10696"/>
  <c r="E9" i="10696" s="1"/>
  <c r="E1859" i="10688"/>
  <c r="G1691" i="10688"/>
  <c r="E519" i="10688"/>
  <c r="E687" i="10688" s="1"/>
  <c r="G351" i="10688"/>
  <c r="E1524" i="10688"/>
  <c r="E1692" i="10688" s="1"/>
  <c r="G1356" i="10688"/>
  <c r="E854" i="10688"/>
  <c r="E1022" i="10688" s="1"/>
  <c r="G686" i="10688"/>
  <c r="E352" i="10688"/>
  <c r="G184" i="10688"/>
  <c r="E18" i="10688"/>
  <c r="E186" i="10688" s="1"/>
  <c r="G17" i="10688"/>
  <c r="E1189" i="10688"/>
  <c r="E1357" i="10688" s="1"/>
  <c r="G1021" i="10688"/>
  <c r="N75" i="10558"/>
  <c r="C12" i="10694" l="1"/>
  <c r="E11" i="10694"/>
  <c r="C10" i="10696"/>
  <c r="E10" i="10696" s="1"/>
  <c r="E1190" i="10688"/>
  <c r="E1358" i="10688" s="1"/>
  <c r="G1022" i="10688"/>
  <c r="E1525" i="10688"/>
  <c r="E1693" i="10688" s="1"/>
  <c r="G1357" i="10688"/>
  <c r="E1860" i="10688"/>
  <c r="G1692" i="10688"/>
  <c r="E19" i="10688"/>
  <c r="E187" i="10688" s="1"/>
  <c r="G18" i="10688"/>
  <c r="E855" i="10688"/>
  <c r="E1023" i="10688" s="1"/>
  <c r="G687" i="10688"/>
  <c r="E353" i="10688"/>
  <c r="G185" i="10688"/>
  <c r="E520" i="10688"/>
  <c r="E688" i="10688" s="1"/>
  <c r="G352" i="10688"/>
  <c r="O75" i="10558"/>
  <c r="E12" i="10694" l="1"/>
  <c r="C13" i="10694"/>
  <c r="C11" i="10696"/>
  <c r="E11" i="10696" s="1"/>
  <c r="E20" i="10688"/>
  <c r="E188" i="10688" s="1"/>
  <c r="G19" i="10688"/>
  <c r="E856" i="10688"/>
  <c r="E1024" i="10688" s="1"/>
  <c r="G688" i="10688"/>
  <c r="E521" i="10688"/>
  <c r="E689" i="10688" s="1"/>
  <c r="G353" i="10688"/>
  <c r="E1861" i="10688"/>
  <c r="G1693" i="10688"/>
  <c r="E354" i="10688"/>
  <c r="G186" i="10688"/>
  <c r="E1191" i="10688"/>
  <c r="E1359" i="10688" s="1"/>
  <c r="G1023" i="10688"/>
  <c r="E1526" i="10688"/>
  <c r="E1694" i="10688" s="1"/>
  <c r="G1358" i="10688"/>
  <c r="P75" i="10558"/>
  <c r="C14" i="10694" l="1"/>
  <c r="E13" i="10694"/>
  <c r="C12" i="10696"/>
  <c r="E12" i="10696" s="1"/>
  <c r="E1862" i="10688"/>
  <c r="G1694" i="10688"/>
  <c r="E857" i="10688"/>
  <c r="E1025" i="10688" s="1"/>
  <c r="G689" i="10688"/>
  <c r="E1527" i="10688"/>
  <c r="E1695" i="10688" s="1"/>
  <c r="G1359" i="10688"/>
  <c r="E1192" i="10688"/>
  <c r="E1360" i="10688" s="1"/>
  <c r="G1024" i="10688"/>
  <c r="E522" i="10688"/>
  <c r="E690" i="10688" s="1"/>
  <c r="G354" i="10688"/>
  <c r="E355" i="10688"/>
  <c r="G187" i="10688"/>
  <c r="E21" i="10688"/>
  <c r="E189" i="10688" s="1"/>
  <c r="G20" i="10688"/>
  <c r="Q181" i="10558"/>
  <c r="Q183" i="10558" s="1"/>
  <c r="C15" i="10694" l="1"/>
  <c r="E14" i="10694"/>
  <c r="C13" i="10696"/>
  <c r="E13" i="10696" s="1"/>
  <c r="E1528" i="10688"/>
  <c r="E1696" i="10688" s="1"/>
  <c r="G1360" i="10688"/>
  <c r="E356" i="10688"/>
  <c r="G188" i="10688"/>
  <c r="E1863" i="10688"/>
  <c r="G1695" i="10688"/>
  <c r="E523" i="10688"/>
  <c r="E691" i="10688" s="1"/>
  <c r="G355" i="10688"/>
  <c r="E1193" i="10688"/>
  <c r="E1361" i="10688" s="1"/>
  <c r="G1025" i="10688"/>
  <c r="E22" i="10688"/>
  <c r="E190" i="10688" s="1"/>
  <c r="G21" i="10688"/>
  <c r="E858" i="10688"/>
  <c r="E1026" i="10688" s="1"/>
  <c r="G690" i="10688"/>
  <c r="C16" i="10694" l="1"/>
  <c r="E15" i="10694"/>
  <c r="C14" i="10696"/>
  <c r="E14" i="10696" s="1"/>
  <c r="E859" i="10688"/>
  <c r="E1027" i="10688" s="1"/>
  <c r="G691" i="10688"/>
  <c r="E357" i="10688"/>
  <c r="G189" i="10688"/>
  <c r="E23" i="10688"/>
  <c r="E191" i="10688" s="1"/>
  <c r="G22" i="10688"/>
  <c r="E524" i="10688"/>
  <c r="E692" i="10688" s="1"/>
  <c r="G356" i="10688"/>
  <c r="E1194" i="10688"/>
  <c r="E1362" i="10688" s="1"/>
  <c r="G1026" i="10688"/>
  <c r="E1529" i="10688"/>
  <c r="E1697" i="10688" s="1"/>
  <c r="G1361" i="10688"/>
  <c r="E1864" i="10688"/>
  <c r="G1696" i="10688"/>
  <c r="E16" i="10694" l="1"/>
  <c r="C17" i="10694"/>
  <c r="C15" i="10696"/>
  <c r="E15" i="10696" s="1"/>
  <c r="E358" i="10688"/>
  <c r="G190" i="10688"/>
  <c r="E1865" i="10688"/>
  <c r="G1697" i="10688"/>
  <c r="E24" i="10688"/>
  <c r="E192" i="10688" s="1"/>
  <c r="G23" i="10688"/>
  <c r="E525" i="10688"/>
  <c r="E693" i="10688" s="1"/>
  <c r="G357" i="10688"/>
  <c r="E860" i="10688"/>
  <c r="E1028" i="10688" s="1"/>
  <c r="G692" i="10688"/>
  <c r="E1530" i="10688"/>
  <c r="E1698" i="10688" s="1"/>
  <c r="G1362" i="10688"/>
  <c r="E1195" i="10688"/>
  <c r="E1363" i="10688" s="1"/>
  <c r="G1027" i="10688"/>
  <c r="C18" i="10694" l="1"/>
  <c r="E17" i="10694"/>
  <c r="C16" i="10696"/>
  <c r="E16" i="10696" s="1"/>
  <c r="E1531" i="10688"/>
  <c r="E1699" i="10688" s="1"/>
  <c r="G1363" i="10688"/>
  <c r="E359" i="10688"/>
  <c r="G191" i="10688"/>
  <c r="E861" i="10688"/>
  <c r="E1029" i="10688" s="1"/>
  <c r="G693" i="10688"/>
  <c r="E1866" i="10688"/>
  <c r="G1698" i="10688"/>
  <c r="E1196" i="10688"/>
  <c r="E1364" i="10688" s="1"/>
  <c r="G1028" i="10688"/>
  <c r="E25" i="10688"/>
  <c r="E193" i="10688" s="1"/>
  <c r="G24" i="10688"/>
  <c r="E526" i="10688"/>
  <c r="E694" i="10688" s="1"/>
  <c r="G358" i="10688"/>
  <c r="E18" i="10694" l="1"/>
  <c r="C19" i="10694"/>
  <c r="C17" i="10696"/>
  <c r="E17" i="10696" s="1"/>
  <c r="E862" i="10688"/>
  <c r="E1030" i="10688" s="1"/>
  <c r="G694" i="10688"/>
  <c r="E360" i="10688"/>
  <c r="G192" i="10688"/>
  <c r="E26" i="10688"/>
  <c r="E194" i="10688" s="1"/>
  <c r="G25" i="10688"/>
  <c r="E527" i="10688"/>
  <c r="E695" i="10688" s="1"/>
  <c r="G359" i="10688"/>
  <c r="E1197" i="10688"/>
  <c r="E1365" i="10688" s="1"/>
  <c r="G1029" i="10688"/>
  <c r="E1532" i="10688"/>
  <c r="E1700" i="10688" s="1"/>
  <c r="G1364" i="10688"/>
  <c r="E1867" i="10688"/>
  <c r="G1699" i="10688"/>
  <c r="C20" i="10694" l="1"/>
  <c r="E19" i="10694"/>
  <c r="C18" i="10696"/>
  <c r="E18" i="10696" s="1"/>
  <c r="E361" i="10688"/>
  <c r="G193" i="10688"/>
  <c r="E863" i="10688"/>
  <c r="E1031" i="10688" s="1"/>
  <c r="G695" i="10688"/>
  <c r="E27" i="10688"/>
  <c r="E195" i="10688" s="1"/>
  <c r="G26" i="10688"/>
  <c r="E1868" i="10688"/>
  <c r="G1700" i="10688"/>
  <c r="E528" i="10688"/>
  <c r="E696" i="10688" s="1"/>
  <c r="G360" i="10688"/>
  <c r="E1533" i="10688"/>
  <c r="E1701" i="10688" s="1"/>
  <c r="G1365" i="10688"/>
  <c r="E1198" i="10688"/>
  <c r="E1366" i="10688" s="1"/>
  <c r="G1030" i="10688"/>
  <c r="C21" i="10694" l="1"/>
  <c r="E20" i="10694"/>
  <c r="C19" i="10696"/>
  <c r="E19" i="10696" s="1"/>
  <c r="E1534" i="10688"/>
  <c r="E1702" i="10688" s="1"/>
  <c r="G1366" i="10688"/>
  <c r="E362" i="10688"/>
  <c r="G194" i="10688"/>
  <c r="E1869" i="10688"/>
  <c r="G1701" i="10688"/>
  <c r="E1199" i="10688"/>
  <c r="E1367" i="10688" s="1"/>
  <c r="G1031" i="10688"/>
  <c r="E28" i="10688"/>
  <c r="E196" i="10688" s="1"/>
  <c r="G27" i="10688"/>
  <c r="E864" i="10688"/>
  <c r="E1032" i="10688" s="1"/>
  <c r="G696" i="10688"/>
  <c r="E529" i="10688"/>
  <c r="E697" i="10688" s="1"/>
  <c r="G361" i="10688"/>
  <c r="C22" i="10694" l="1"/>
  <c r="E21" i="10694"/>
  <c r="C20" i="10696"/>
  <c r="E20" i="10696" s="1"/>
  <c r="E1535" i="10688"/>
  <c r="E1703" i="10688" s="1"/>
  <c r="G1367" i="10688"/>
  <c r="E865" i="10688"/>
  <c r="E1033" i="10688" s="1"/>
  <c r="G697" i="10688"/>
  <c r="E530" i="10688"/>
  <c r="E698" i="10688" s="1"/>
  <c r="G362" i="10688"/>
  <c r="E1200" i="10688"/>
  <c r="E1368" i="10688" s="1"/>
  <c r="G1032" i="10688"/>
  <c r="E363" i="10688"/>
  <c r="G195" i="10688"/>
  <c r="E29" i="10688"/>
  <c r="E197" i="10688" s="1"/>
  <c r="G28" i="10688"/>
  <c r="E1870" i="10688"/>
  <c r="G1702" i="10688"/>
  <c r="C23" i="10694" l="1"/>
  <c r="E22" i="10694"/>
  <c r="C21" i="10696"/>
  <c r="E21" i="10696" s="1"/>
  <c r="E1536" i="10688"/>
  <c r="E1704" i="10688" s="1"/>
  <c r="G1368" i="10688"/>
  <c r="E866" i="10688"/>
  <c r="E1034" i="10688" s="1"/>
  <c r="G698" i="10688"/>
  <c r="E364" i="10688"/>
  <c r="G196" i="10688"/>
  <c r="E30" i="10688"/>
  <c r="E198" i="10688" s="1"/>
  <c r="G29" i="10688"/>
  <c r="E1201" i="10688"/>
  <c r="E1369" i="10688" s="1"/>
  <c r="G1033" i="10688"/>
  <c r="E531" i="10688"/>
  <c r="E699" i="10688" s="1"/>
  <c r="G363" i="10688"/>
  <c r="E1871" i="10688"/>
  <c r="G1703" i="10688"/>
  <c r="C24" i="10694" l="1"/>
  <c r="E23" i="10694"/>
  <c r="C22" i="10696"/>
  <c r="E22" i="10696" s="1"/>
  <c r="E365" i="10688"/>
  <c r="G197" i="10688"/>
  <c r="E31" i="10688"/>
  <c r="E199" i="10688" s="1"/>
  <c r="G30" i="10688"/>
  <c r="E532" i="10688"/>
  <c r="E700" i="10688" s="1"/>
  <c r="G364" i="10688"/>
  <c r="E867" i="10688"/>
  <c r="E1035" i="10688" s="1"/>
  <c r="G699" i="10688"/>
  <c r="E1202" i="10688"/>
  <c r="E1370" i="10688" s="1"/>
  <c r="G1034" i="10688"/>
  <c r="E1537" i="10688"/>
  <c r="E1705" i="10688" s="1"/>
  <c r="G1369" i="10688"/>
  <c r="E1872" i="10688"/>
  <c r="G1704" i="10688"/>
  <c r="C25" i="10694" l="1"/>
  <c r="E24" i="10694"/>
  <c r="C23" i="10696"/>
  <c r="E23" i="10696" s="1"/>
  <c r="E868" i="10688"/>
  <c r="E1036" i="10688" s="1"/>
  <c r="G700" i="10688"/>
  <c r="E1873" i="10688"/>
  <c r="G1705" i="10688"/>
  <c r="E366" i="10688"/>
  <c r="G198" i="10688"/>
  <c r="E32" i="10688"/>
  <c r="E200" i="10688" s="1"/>
  <c r="G31" i="10688"/>
  <c r="E1538" i="10688"/>
  <c r="E1706" i="10688" s="1"/>
  <c r="G1370" i="10688"/>
  <c r="E1203" i="10688"/>
  <c r="E1371" i="10688" s="1"/>
  <c r="G1035" i="10688"/>
  <c r="E533" i="10688"/>
  <c r="E701" i="10688" s="1"/>
  <c r="G365" i="10688"/>
  <c r="C26" i="10694" l="1"/>
  <c r="E25" i="10694"/>
  <c r="C24" i="10696"/>
  <c r="E24" i="10696" s="1"/>
  <c r="E33" i="10688"/>
  <c r="E201" i="10688" s="1"/>
  <c r="G32" i="10688"/>
  <c r="E367" i="10688"/>
  <c r="G199" i="10688"/>
  <c r="E869" i="10688"/>
  <c r="E1037" i="10688" s="1"/>
  <c r="G701" i="10688"/>
  <c r="E534" i="10688"/>
  <c r="E702" i="10688" s="1"/>
  <c r="G366" i="10688"/>
  <c r="E1539" i="10688"/>
  <c r="E1707" i="10688" s="1"/>
  <c r="G1371" i="10688"/>
  <c r="E1874" i="10688"/>
  <c r="G1706" i="10688"/>
  <c r="E1204" i="10688"/>
  <c r="E1372" i="10688" s="1"/>
  <c r="G1036" i="10688"/>
  <c r="C27" i="10694" l="1"/>
  <c r="E26" i="10694"/>
  <c r="C25" i="10696"/>
  <c r="E25" i="10696" s="1"/>
  <c r="E870" i="10688"/>
  <c r="E1038" i="10688" s="1"/>
  <c r="G702" i="10688"/>
  <c r="E1540" i="10688"/>
  <c r="E1708" i="10688" s="1"/>
  <c r="G1372" i="10688"/>
  <c r="E1205" i="10688"/>
  <c r="E1373" i="10688" s="1"/>
  <c r="G1037" i="10688"/>
  <c r="E535" i="10688"/>
  <c r="E703" i="10688" s="1"/>
  <c r="G367" i="10688"/>
  <c r="E1875" i="10688"/>
  <c r="G1707" i="10688"/>
  <c r="E368" i="10688"/>
  <c r="G200" i="10688"/>
  <c r="E34" i="10688"/>
  <c r="E202" i="10688" s="1"/>
  <c r="G33" i="10688"/>
  <c r="C28" i="10694" l="1"/>
  <c r="E27" i="10694"/>
  <c r="C26" i="10696"/>
  <c r="E26" i="10696" s="1"/>
  <c r="E871" i="10688"/>
  <c r="E1039" i="10688" s="1"/>
  <c r="G703" i="10688"/>
  <c r="E35" i="10688"/>
  <c r="E203" i="10688" s="1"/>
  <c r="G34" i="10688"/>
  <c r="E1541" i="10688"/>
  <c r="E1709" i="10688" s="1"/>
  <c r="G1373" i="10688"/>
  <c r="E536" i="10688"/>
  <c r="E704" i="10688" s="1"/>
  <c r="G368" i="10688"/>
  <c r="E1876" i="10688"/>
  <c r="G1708" i="10688"/>
  <c r="E369" i="10688"/>
  <c r="G201" i="10688"/>
  <c r="E1206" i="10688"/>
  <c r="E1374" i="10688" s="1"/>
  <c r="G1038" i="10688"/>
  <c r="C29" i="10694" l="1"/>
  <c r="E28" i="10694"/>
  <c r="C27" i="10696"/>
  <c r="E27" i="10696" s="1"/>
  <c r="E1542" i="10688"/>
  <c r="E1710" i="10688" s="1"/>
  <c r="G1374" i="10688"/>
  <c r="E1877" i="10688"/>
  <c r="G1709" i="10688"/>
  <c r="E537" i="10688"/>
  <c r="E705" i="10688" s="1"/>
  <c r="G369" i="10688"/>
  <c r="E370" i="10688"/>
  <c r="G202" i="10688"/>
  <c r="E36" i="10688"/>
  <c r="E204" i="10688" s="1"/>
  <c r="G35" i="10688"/>
  <c r="E872" i="10688"/>
  <c r="E1040" i="10688" s="1"/>
  <c r="G704" i="10688"/>
  <c r="E1207" i="10688"/>
  <c r="E1375" i="10688" s="1"/>
  <c r="G1039" i="10688"/>
  <c r="C30" i="10694" l="1"/>
  <c r="E29" i="10694"/>
  <c r="C28" i="10696"/>
  <c r="E28" i="10696" s="1"/>
  <c r="E538" i="10688"/>
  <c r="E706" i="10688" s="1"/>
  <c r="G370" i="10688"/>
  <c r="E1543" i="10688"/>
  <c r="E1711" i="10688" s="1"/>
  <c r="G1375" i="10688"/>
  <c r="E1208" i="10688"/>
  <c r="E1376" i="10688" s="1"/>
  <c r="G1040" i="10688"/>
  <c r="E873" i="10688"/>
  <c r="E1041" i="10688" s="1"/>
  <c r="G705" i="10688"/>
  <c r="E371" i="10688"/>
  <c r="G203" i="10688"/>
  <c r="E37" i="10688"/>
  <c r="E205" i="10688" s="1"/>
  <c r="G36" i="10688"/>
  <c r="E1878" i="10688"/>
  <c r="G1710" i="10688"/>
  <c r="C31" i="10694" l="1"/>
  <c r="E30" i="10694"/>
  <c r="C29" i="10696"/>
  <c r="E29" i="10696" s="1"/>
  <c r="E1544" i="10688"/>
  <c r="E1712" i="10688" s="1"/>
  <c r="G1376" i="10688"/>
  <c r="E38" i="10688"/>
  <c r="E206" i="10688" s="1"/>
  <c r="G37" i="10688"/>
  <c r="E1879" i="10688"/>
  <c r="G1711" i="10688"/>
  <c r="E1209" i="10688"/>
  <c r="E1377" i="10688" s="1"/>
  <c r="G1041" i="10688"/>
  <c r="E372" i="10688"/>
  <c r="G204" i="10688"/>
  <c r="E539" i="10688"/>
  <c r="E707" i="10688" s="1"/>
  <c r="G371" i="10688"/>
  <c r="E874" i="10688"/>
  <c r="E1042" i="10688" s="1"/>
  <c r="G706" i="10688"/>
  <c r="C32" i="10694" l="1"/>
  <c r="E31" i="10694"/>
  <c r="C30" i="10696"/>
  <c r="E30" i="10696" s="1"/>
  <c r="E1210" i="10688"/>
  <c r="E1378" i="10688" s="1"/>
  <c r="G1042" i="10688"/>
  <c r="E875" i="10688"/>
  <c r="E1043" i="10688" s="1"/>
  <c r="G707" i="10688"/>
  <c r="E373" i="10688"/>
  <c r="G205" i="10688"/>
  <c r="E39" i="10688"/>
  <c r="E207" i="10688" s="1"/>
  <c r="G38" i="10688"/>
  <c r="E540" i="10688"/>
  <c r="E708" i="10688" s="1"/>
  <c r="G372" i="10688"/>
  <c r="E1545" i="10688"/>
  <c r="E1713" i="10688" s="1"/>
  <c r="G1377" i="10688"/>
  <c r="E1880" i="10688"/>
  <c r="G1712" i="10688"/>
  <c r="C33" i="10694" l="1"/>
  <c r="E32" i="10694"/>
  <c r="C31" i="10696"/>
  <c r="E31" i="10696" s="1"/>
  <c r="E40" i="10688"/>
  <c r="E208" i="10688" s="1"/>
  <c r="G39" i="10688"/>
  <c r="E1881" i="10688"/>
  <c r="G1713" i="10688"/>
  <c r="E1211" i="10688"/>
  <c r="E1379" i="10688" s="1"/>
  <c r="G1043" i="10688"/>
  <c r="E876" i="10688"/>
  <c r="E1044" i="10688" s="1"/>
  <c r="G708" i="10688"/>
  <c r="E374" i="10688"/>
  <c r="G206" i="10688"/>
  <c r="E541" i="10688"/>
  <c r="E709" i="10688" s="1"/>
  <c r="G373" i="10688"/>
  <c r="E1546" i="10688"/>
  <c r="E1714" i="10688" s="1"/>
  <c r="G1378" i="10688"/>
  <c r="C34" i="10694" l="1"/>
  <c r="E33" i="10694"/>
  <c r="C32" i="10696"/>
  <c r="E32" i="10696" s="1"/>
  <c r="E1212" i="10688"/>
  <c r="E1380" i="10688" s="1"/>
  <c r="G1044" i="10688"/>
  <c r="E1547" i="10688"/>
  <c r="E1715" i="10688" s="1"/>
  <c r="G1379" i="10688"/>
  <c r="E877" i="10688"/>
  <c r="E1045" i="10688" s="1"/>
  <c r="G709" i="10688"/>
  <c r="E542" i="10688"/>
  <c r="E710" i="10688" s="1"/>
  <c r="G374" i="10688"/>
  <c r="E375" i="10688"/>
  <c r="G207" i="10688"/>
  <c r="E1882" i="10688"/>
  <c r="G1714" i="10688"/>
  <c r="E41" i="10688"/>
  <c r="E209" i="10688" s="1"/>
  <c r="G40" i="10688"/>
  <c r="C35" i="10694" l="1"/>
  <c r="E34" i="10694"/>
  <c r="C33" i="10696"/>
  <c r="E33" i="10696" s="1"/>
  <c r="E878" i="10688"/>
  <c r="E1046" i="10688" s="1"/>
  <c r="G710" i="10688"/>
  <c r="E376" i="10688"/>
  <c r="G208" i="10688"/>
  <c r="E1883" i="10688"/>
  <c r="G1715" i="10688"/>
  <c r="E42" i="10688"/>
  <c r="E210" i="10688" s="1"/>
  <c r="G41" i="10688"/>
  <c r="E1213" i="10688"/>
  <c r="E1381" i="10688" s="1"/>
  <c r="G1045" i="10688"/>
  <c r="E543" i="10688"/>
  <c r="E711" i="10688" s="1"/>
  <c r="G375" i="10688"/>
  <c r="E1548" i="10688"/>
  <c r="E1716" i="10688" s="1"/>
  <c r="G1380" i="10688"/>
  <c r="C36" i="10694" l="1"/>
  <c r="E35" i="10694"/>
  <c r="C34" i="10696"/>
  <c r="E34" i="10696" s="1"/>
  <c r="E43" i="10688"/>
  <c r="E211" i="10688" s="1"/>
  <c r="G42" i="10688"/>
  <c r="E377" i="10688"/>
  <c r="G209" i="10688"/>
  <c r="E879" i="10688"/>
  <c r="E1047" i="10688" s="1"/>
  <c r="G711" i="10688"/>
  <c r="E544" i="10688"/>
  <c r="E712" i="10688" s="1"/>
  <c r="G376" i="10688"/>
  <c r="E1884" i="10688"/>
  <c r="G1716" i="10688"/>
  <c r="E1549" i="10688"/>
  <c r="E1717" i="10688" s="1"/>
  <c r="G1381" i="10688"/>
  <c r="E1214" i="10688"/>
  <c r="E1382" i="10688" s="1"/>
  <c r="G1046" i="10688"/>
  <c r="C37" i="10694" l="1"/>
  <c r="E36" i="10694"/>
  <c r="C35" i="10696"/>
  <c r="E35" i="10696" s="1"/>
  <c r="E1550" i="10688"/>
  <c r="E1718" i="10688" s="1"/>
  <c r="G1382" i="10688"/>
  <c r="E880" i="10688"/>
  <c r="E1048" i="10688" s="1"/>
  <c r="G712" i="10688"/>
  <c r="E1885" i="10688"/>
  <c r="G1717" i="10688"/>
  <c r="E545" i="10688"/>
  <c r="E713" i="10688" s="1"/>
  <c r="G377" i="10688"/>
  <c r="E1215" i="10688"/>
  <c r="E1383" i="10688" s="1"/>
  <c r="G1047" i="10688"/>
  <c r="E378" i="10688"/>
  <c r="G210" i="10688"/>
  <c r="E44" i="10688"/>
  <c r="E212" i="10688" s="1"/>
  <c r="G43" i="10688"/>
  <c r="C38" i="10694" l="1"/>
  <c r="E37" i="10694"/>
  <c r="C36" i="10696"/>
  <c r="E36" i="10696" s="1"/>
  <c r="E881" i="10688"/>
  <c r="E1049" i="10688" s="1"/>
  <c r="G713" i="10688"/>
  <c r="E379" i="10688"/>
  <c r="G211" i="10688"/>
  <c r="E45" i="10688"/>
  <c r="E213" i="10688" s="1"/>
  <c r="G44" i="10688"/>
  <c r="E546" i="10688"/>
  <c r="E714" i="10688" s="1"/>
  <c r="G378" i="10688"/>
  <c r="E1216" i="10688"/>
  <c r="E1384" i="10688" s="1"/>
  <c r="G1048" i="10688"/>
  <c r="E1551" i="10688"/>
  <c r="E1719" i="10688" s="1"/>
  <c r="G1383" i="10688"/>
  <c r="E1886" i="10688"/>
  <c r="G1718" i="10688"/>
  <c r="C39" i="10694" l="1"/>
  <c r="E38" i="10694"/>
  <c r="C37" i="10696"/>
  <c r="E37" i="10696" s="1"/>
  <c r="E882" i="10688"/>
  <c r="E1050" i="10688" s="1"/>
  <c r="G714" i="10688"/>
  <c r="E380" i="10688"/>
  <c r="G212" i="10688"/>
  <c r="E1887" i="10688"/>
  <c r="G1719" i="10688"/>
  <c r="E547" i="10688"/>
  <c r="E715" i="10688" s="1"/>
  <c r="G379" i="10688"/>
  <c r="E1552" i="10688"/>
  <c r="E1720" i="10688" s="1"/>
  <c r="G1384" i="10688"/>
  <c r="E46" i="10688"/>
  <c r="E214" i="10688" s="1"/>
  <c r="G45" i="10688"/>
  <c r="E1217" i="10688"/>
  <c r="E1385" i="10688" s="1"/>
  <c r="G1049" i="10688"/>
  <c r="C40" i="10694" l="1"/>
  <c r="E39" i="10694"/>
  <c r="C38" i="10696"/>
  <c r="E38" i="10696" s="1"/>
  <c r="E883" i="10688"/>
  <c r="E1051" i="10688" s="1"/>
  <c r="G715" i="10688"/>
  <c r="E1553" i="10688"/>
  <c r="E1721" i="10688" s="1"/>
  <c r="G1385" i="10688"/>
  <c r="E381" i="10688"/>
  <c r="G213" i="10688"/>
  <c r="E47" i="10688"/>
  <c r="E215" i="10688" s="1"/>
  <c r="G46" i="10688"/>
  <c r="E548" i="10688"/>
  <c r="E716" i="10688" s="1"/>
  <c r="G380" i="10688"/>
  <c r="E1888" i="10688"/>
  <c r="G1720" i="10688"/>
  <c r="E1218" i="10688"/>
  <c r="E1386" i="10688" s="1"/>
  <c r="G1050" i="10688"/>
  <c r="C41" i="10694" l="1"/>
  <c r="E40" i="10694"/>
  <c r="C39" i="10696"/>
  <c r="E39" i="10696" s="1"/>
  <c r="E382" i="10688"/>
  <c r="G214" i="10688"/>
  <c r="E48" i="10688"/>
  <c r="E216" i="10688" s="1"/>
  <c r="G47" i="10688"/>
  <c r="E1554" i="10688"/>
  <c r="E1722" i="10688" s="1"/>
  <c r="G1386" i="10688"/>
  <c r="E549" i="10688"/>
  <c r="E717" i="10688" s="1"/>
  <c r="G381" i="10688"/>
  <c r="E1889" i="10688"/>
  <c r="G1721" i="10688"/>
  <c r="E884" i="10688"/>
  <c r="E1052" i="10688" s="1"/>
  <c r="G716" i="10688"/>
  <c r="E1219" i="10688"/>
  <c r="E1387" i="10688" s="1"/>
  <c r="G1051" i="10688"/>
  <c r="C42" i="10694" l="1"/>
  <c r="E41" i="10694"/>
  <c r="C40" i="10696"/>
  <c r="E40" i="10696" s="1"/>
  <c r="E1555" i="10688"/>
  <c r="E1723" i="10688" s="1"/>
  <c r="G1387" i="10688"/>
  <c r="E1890" i="10688"/>
  <c r="G1722" i="10688"/>
  <c r="E1220" i="10688"/>
  <c r="E1388" i="10688" s="1"/>
  <c r="G1052" i="10688"/>
  <c r="E383" i="10688"/>
  <c r="G215" i="10688"/>
  <c r="E885" i="10688"/>
  <c r="E1053" i="10688" s="1"/>
  <c r="G717" i="10688"/>
  <c r="E49" i="10688"/>
  <c r="E217" i="10688" s="1"/>
  <c r="G48" i="10688"/>
  <c r="E550" i="10688"/>
  <c r="E718" i="10688" s="1"/>
  <c r="G382" i="10688"/>
  <c r="C43" i="10694" l="1"/>
  <c r="E42" i="10694"/>
  <c r="C41" i="10696"/>
  <c r="E41" i="10696" s="1"/>
  <c r="E886" i="10688"/>
  <c r="E1054" i="10688" s="1"/>
  <c r="G718" i="10688"/>
  <c r="E551" i="10688"/>
  <c r="E719" i="10688" s="1"/>
  <c r="G383" i="10688"/>
  <c r="E1556" i="10688"/>
  <c r="E1724" i="10688" s="1"/>
  <c r="G1388" i="10688"/>
  <c r="E384" i="10688"/>
  <c r="G216" i="10688"/>
  <c r="E50" i="10688"/>
  <c r="E218" i="10688" s="1"/>
  <c r="G49" i="10688"/>
  <c r="E1221" i="10688"/>
  <c r="E1389" i="10688" s="1"/>
  <c r="G1053" i="10688"/>
  <c r="E1891" i="10688"/>
  <c r="G1723" i="10688"/>
  <c r="C44" i="10694" l="1"/>
  <c r="E43" i="10694"/>
  <c r="C42" i="10696"/>
  <c r="E42" i="10696" s="1"/>
  <c r="E552" i="10688"/>
  <c r="E720" i="10688" s="1"/>
  <c r="G384" i="10688"/>
  <c r="E1557" i="10688"/>
  <c r="E1725" i="10688" s="1"/>
  <c r="G1389" i="10688"/>
  <c r="E887" i="10688"/>
  <c r="E1055" i="10688" s="1"/>
  <c r="G719" i="10688"/>
  <c r="E1892" i="10688"/>
  <c r="G1724" i="10688"/>
  <c r="E385" i="10688"/>
  <c r="G217" i="10688"/>
  <c r="E51" i="10688"/>
  <c r="E219" i="10688" s="1"/>
  <c r="G50" i="10688"/>
  <c r="E1222" i="10688"/>
  <c r="E1390" i="10688" s="1"/>
  <c r="G1054" i="10688"/>
  <c r="C45" i="10694" l="1"/>
  <c r="E44" i="10694"/>
  <c r="C43" i="10696"/>
  <c r="E43" i="10696" s="1"/>
  <c r="E1558" i="10688"/>
  <c r="E1726" i="10688" s="1"/>
  <c r="G1390" i="10688"/>
  <c r="E1223" i="10688"/>
  <c r="E1391" i="10688" s="1"/>
  <c r="G1055" i="10688"/>
  <c r="E386" i="10688"/>
  <c r="G218" i="10688"/>
  <c r="E52" i="10688"/>
  <c r="E220" i="10688" s="1"/>
  <c r="G51" i="10688"/>
  <c r="E1893" i="10688"/>
  <c r="G1725" i="10688"/>
  <c r="E553" i="10688"/>
  <c r="E721" i="10688" s="1"/>
  <c r="G385" i="10688"/>
  <c r="E888" i="10688"/>
  <c r="E1056" i="10688" s="1"/>
  <c r="G720" i="10688"/>
  <c r="C46" i="10694" l="1"/>
  <c r="E45" i="10694"/>
  <c r="C44" i="10696"/>
  <c r="E44" i="10696" s="1"/>
  <c r="E53" i="10688"/>
  <c r="E221" i="10688" s="1"/>
  <c r="G52" i="10688"/>
  <c r="E1224" i="10688"/>
  <c r="E1392" i="10688" s="1"/>
  <c r="G1056" i="10688"/>
  <c r="E1559" i="10688"/>
  <c r="E1727" i="10688" s="1"/>
  <c r="G1391" i="10688"/>
  <c r="E554" i="10688"/>
  <c r="E722" i="10688" s="1"/>
  <c r="G386" i="10688"/>
  <c r="E387" i="10688"/>
  <c r="G219" i="10688"/>
  <c r="E889" i="10688"/>
  <c r="E1057" i="10688" s="1"/>
  <c r="G721" i="10688"/>
  <c r="E1894" i="10688"/>
  <c r="G1726" i="10688"/>
  <c r="C47" i="10694" l="1"/>
  <c r="E46" i="10694"/>
  <c r="C45" i="10696"/>
  <c r="E45" i="10696" s="1"/>
  <c r="E1895" i="10688"/>
  <c r="G1727" i="10688"/>
  <c r="E1225" i="10688"/>
  <c r="E1393" i="10688" s="1"/>
  <c r="G1057" i="10688"/>
  <c r="E1560" i="10688"/>
  <c r="E1728" i="10688" s="1"/>
  <c r="G1392" i="10688"/>
  <c r="E890" i="10688"/>
  <c r="E1058" i="10688" s="1"/>
  <c r="G722" i="10688"/>
  <c r="E555" i="10688"/>
  <c r="E723" i="10688" s="1"/>
  <c r="G387" i="10688"/>
  <c r="E388" i="10688"/>
  <c r="G220" i="10688"/>
  <c r="E54" i="10688"/>
  <c r="E222" i="10688" s="1"/>
  <c r="G53" i="10688"/>
  <c r="C48" i="10694" l="1"/>
  <c r="E47" i="10694"/>
  <c r="C46" i="10696"/>
  <c r="E46" i="10696" s="1"/>
  <c r="E1226" i="10688"/>
  <c r="E1394" i="10688" s="1"/>
  <c r="G1058" i="10688"/>
  <c r="E1896" i="10688"/>
  <c r="G1728" i="10688"/>
  <c r="E556" i="10688"/>
  <c r="E724" i="10688" s="1"/>
  <c r="G388" i="10688"/>
  <c r="E1561" i="10688"/>
  <c r="E1729" i="10688" s="1"/>
  <c r="G1393" i="10688"/>
  <c r="E55" i="10688"/>
  <c r="E223" i="10688" s="1"/>
  <c r="G54" i="10688"/>
  <c r="E389" i="10688"/>
  <c r="G221" i="10688"/>
  <c r="E891" i="10688"/>
  <c r="E1059" i="10688" s="1"/>
  <c r="G723" i="10688"/>
  <c r="C49" i="10694" l="1"/>
  <c r="E48" i="10694"/>
  <c r="C47" i="10696"/>
  <c r="E47" i="10696" s="1"/>
  <c r="E1897" i="10688"/>
  <c r="G1729" i="10688"/>
  <c r="E1227" i="10688"/>
  <c r="E1395" i="10688" s="1"/>
  <c r="G1059" i="10688"/>
  <c r="E557" i="10688"/>
  <c r="E725" i="10688" s="1"/>
  <c r="G389" i="10688"/>
  <c r="E892" i="10688"/>
  <c r="E1060" i="10688" s="1"/>
  <c r="G724" i="10688"/>
  <c r="E390" i="10688"/>
  <c r="G222" i="10688"/>
  <c r="E56" i="10688"/>
  <c r="E224" i="10688" s="1"/>
  <c r="G55" i="10688"/>
  <c r="E1562" i="10688"/>
  <c r="E1730" i="10688" s="1"/>
  <c r="G1394" i="10688"/>
  <c r="C50" i="10694" l="1"/>
  <c r="E49" i="10694"/>
  <c r="C48" i="10696"/>
  <c r="E48" i="10696" s="1"/>
  <c r="E1228" i="10688"/>
  <c r="E1396" i="10688" s="1"/>
  <c r="G1060" i="10688"/>
  <c r="E893" i="10688"/>
  <c r="E1061" i="10688" s="1"/>
  <c r="G725" i="10688"/>
  <c r="E57" i="10688"/>
  <c r="E225" i="10688" s="1"/>
  <c r="G56" i="10688"/>
  <c r="E1563" i="10688"/>
  <c r="E1731" i="10688" s="1"/>
  <c r="G1395" i="10688"/>
  <c r="E1898" i="10688"/>
  <c r="G1730" i="10688"/>
  <c r="E391" i="10688"/>
  <c r="G223" i="10688"/>
  <c r="E558" i="10688"/>
  <c r="E726" i="10688" s="1"/>
  <c r="G390" i="10688"/>
  <c r="C51" i="10694" l="1"/>
  <c r="E50" i="10694"/>
  <c r="C49" i="10696"/>
  <c r="E49" i="10696" s="1"/>
  <c r="E894" i="10688"/>
  <c r="E1062" i="10688" s="1"/>
  <c r="G726" i="10688"/>
  <c r="E392" i="10688"/>
  <c r="G224" i="10688"/>
  <c r="E1899" i="10688"/>
  <c r="G1731" i="10688"/>
  <c r="E1229" i="10688"/>
  <c r="E1397" i="10688" s="1"/>
  <c r="G1061" i="10688"/>
  <c r="E559" i="10688"/>
  <c r="E727" i="10688" s="1"/>
  <c r="G391" i="10688"/>
  <c r="E58" i="10688"/>
  <c r="E226" i="10688" s="1"/>
  <c r="G57" i="10688"/>
  <c r="E1564" i="10688"/>
  <c r="E1732" i="10688" s="1"/>
  <c r="G1396" i="10688"/>
  <c r="C52" i="10694" l="1"/>
  <c r="E51" i="10694"/>
  <c r="C50" i="10696"/>
  <c r="E50" i="10696" s="1"/>
  <c r="E1565" i="10688"/>
  <c r="E1733" i="10688" s="1"/>
  <c r="G1397" i="10688"/>
  <c r="E393" i="10688"/>
  <c r="G225" i="10688"/>
  <c r="E59" i="10688"/>
  <c r="E227" i="10688" s="1"/>
  <c r="G58" i="10688"/>
  <c r="E560" i="10688"/>
  <c r="E728" i="10688" s="1"/>
  <c r="G392" i="10688"/>
  <c r="E1900" i="10688"/>
  <c r="G1732" i="10688"/>
  <c r="E895" i="10688"/>
  <c r="E1063" i="10688" s="1"/>
  <c r="G727" i="10688"/>
  <c r="E1230" i="10688"/>
  <c r="E1398" i="10688" s="1"/>
  <c r="G1062" i="10688"/>
  <c r="C53" i="10694" l="1"/>
  <c r="E52" i="10694"/>
  <c r="C51" i="10696"/>
  <c r="E51" i="10696" s="1"/>
  <c r="E1566" i="10688"/>
  <c r="E1734" i="10688" s="1"/>
  <c r="G1398" i="10688"/>
  <c r="E394" i="10688"/>
  <c r="G226" i="10688"/>
  <c r="E1231" i="10688"/>
  <c r="E1399" i="10688" s="1"/>
  <c r="G1063" i="10688"/>
  <c r="E561" i="10688"/>
  <c r="E729" i="10688" s="1"/>
  <c r="G393" i="10688"/>
  <c r="E896" i="10688"/>
  <c r="E1064" i="10688" s="1"/>
  <c r="G728" i="10688"/>
  <c r="E60" i="10688"/>
  <c r="E228" i="10688" s="1"/>
  <c r="G59" i="10688"/>
  <c r="E1901" i="10688"/>
  <c r="G1733" i="10688"/>
  <c r="C54" i="10694" l="1"/>
  <c r="E53" i="10694"/>
  <c r="C52" i="10696"/>
  <c r="E52" i="10696" s="1"/>
  <c r="E897" i="10688"/>
  <c r="E1065" i="10688" s="1"/>
  <c r="G729" i="10688"/>
  <c r="E1567" i="10688"/>
  <c r="E1735" i="10688" s="1"/>
  <c r="G1399" i="10688"/>
  <c r="E395" i="10688"/>
  <c r="G227" i="10688"/>
  <c r="E61" i="10688"/>
  <c r="E229" i="10688" s="1"/>
  <c r="G60" i="10688"/>
  <c r="E562" i="10688"/>
  <c r="E730" i="10688" s="1"/>
  <c r="G394" i="10688"/>
  <c r="E1232" i="10688"/>
  <c r="E1400" i="10688" s="1"/>
  <c r="G1064" i="10688"/>
  <c r="E1902" i="10688"/>
  <c r="G1734" i="10688"/>
  <c r="C55" i="10694" l="1"/>
  <c r="C56" i="10694" s="1"/>
  <c r="E56" i="10694" s="1"/>
  <c r="E54" i="10694"/>
  <c r="C53" i="10696"/>
  <c r="E53" i="10696" s="1"/>
  <c r="E62" i="10688"/>
  <c r="E230" i="10688" s="1"/>
  <c r="G61" i="10688"/>
  <c r="E1568" i="10688"/>
  <c r="E1736" i="10688" s="1"/>
  <c r="G1400" i="10688"/>
  <c r="E396" i="10688"/>
  <c r="G228" i="10688"/>
  <c r="E563" i="10688"/>
  <c r="E731" i="10688" s="1"/>
  <c r="G395" i="10688"/>
  <c r="E1903" i="10688"/>
  <c r="G1735" i="10688"/>
  <c r="E898" i="10688"/>
  <c r="E1066" i="10688" s="1"/>
  <c r="G730" i="10688"/>
  <c r="E1233" i="10688"/>
  <c r="E1401" i="10688" s="1"/>
  <c r="G1065" i="10688"/>
  <c r="E55" i="10694" l="1"/>
  <c r="C54" i="10696"/>
  <c r="E54" i="10696" s="1"/>
  <c r="E1569" i="10688"/>
  <c r="E1737" i="10688" s="1"/>
  <c r="G1401" i="10688"/>
  <c r="E564" i="10688"/>
  <c r="E732" i="10688" s="1"/>
  <c r="G396" i="10688"/>
  <c r="E1904" i="10688"/>
  <c r="G1736" i="10688"/>
  <c r="E899" i="10688"/>
  <c r="E1067" i="10688" s="1"/>
  <c r="G731" i="10688"/>
  <c r="E397" i="10688"/>
  <c r="G229" i="10688"/>
  <c r="E1234" i="10688"/>
  <c r="E1402" i="10688" s="1"/>
  <c r="G1066" i="10688"/>
  <c r="E63" i="10688"/>
  <c r="E231" i="10688" s="1"/>
  <c r="G62" i="10688"/>
  <c r="C55" i="10696" l="1"/>
  <c r="E55" i="10696" s="1"/>
  <c r="E1235" i="10688"/>
  <c r="E1403" i="10688" s="1"/>
  <c r="G1067" i="10688"/>
  <c r="E398" i="10688"/>
  <c r="G230" i="10688"/>
  <c r="E1570" i="10688"/>
  <c r="E1738" i="10688" s="1"/>
  <c r="G1402" i="10688"/>
  <c r="E900" i="10688"/>
  <c r="E1068" i="10688" s="1"/>
  <c r="G732" i="10688"/>
  <c r="E64" i="10688"/>
  <c r="E232" i="10688" s="1"/>
  <c r="G63" i="10688"/>
  <c r="E565" i="10688"/>
  <c r="E733" i="10688" s="1"/>
  <c r="G397" i="10688"/>
  <c r="E1905" i="10688"/>
  <c r="G1737" i="10688"/>
  <c r="C56" i="10696" l="1"/>
  <c r="E56" i="10696" s="1"/>
  <c r="E566" i="10688"/>
  <c r="E734" i="10688" s="1"/>
  <c r="G398" i="10688"/>
  <c r="E1906" i="10688"/>
  <c r="G1738" i="10688"/>
  <c r="E1236" i="10688"/>
  <c r="E1404" i="10688" s="1"/>
  <c r="G1068" i="10688"/>
  <c r="E901" i="10688"/>
  <c r="E1069" i="10688" s="1"/>
  <c r="G733" i="10688"/>
  <c r="E399" i="10688"/>
  <c r="G231" i="10688"/>
  <c r="E65" i="10688"/>
  <c r="E233" i="10688" s="1"/>
  <c r="G64" i="10688"/>
  <c r="E1571" i="10688"/>
  <c r="E1739" i="10688" s="1"/>
  <c r="G1403" i="10688"/>
  <c r="C57" i="10696" l="1"/>
  <c r="E57" i="10696" s="1"/>
  <c r="E1907" i="10688"/>
  <c r="G1739" i="10688"/>
  <c r="E1237" i="10688"/>
  <c r="E1405" i="10688" s="1"/>
  <c r="G1069" i="10688"/>
  <c r="E66" i="10688"/>
  <c r="E234" i="10688" s="1"/>
  <c r="G65" i="10688"/>
  <c r="E1572" i="10688"/>
  <c r="E1740" i="10688" s="1"/>
  <c r="G1404" i="10688"/>
  <c r="E400" i="10688"/>
  <c r="G232" i="10688"/>
  <c r="E567" i="10688"/>
  <c r="E735" i="10688" s="1"/>
  <c r="G399" i="10688"/>
  <c r="E902" i="10688"/>
  <c r="E1070" i="10688" s="1"/>
  <c r="G734" i="10688"/>
  <c r="C58" i="10696" l="1"/>
  <c r="E58" i="10696" s="1"/>
  <c r="E1238" i="10688"/>
  <c r="E1406" i="10688" s="1"/>
  <c r="G1070" i="10688"/>
  <c r="E401" i="10688"/>
  <c r="G233" i="10688"/>
  <c r="E1908" i="10688"/>
  <c r="G1740" i="10688"/>
  <c r="E903" i="10688"/>
  <c r="E1071" i="10688" s="1"/>
  <c r="G735" i="10688"/>
  <c r="E1573" i="10688"/>
  <c r="E1741" i="10688" s="1"/>
  <c r="G1405" i="10688"/>
  <c r="E568" i="10688"/>
  <c r="E736" i="10688" s="1"/>
  <c r="G400" i="10688"/>
  <c r="E67" i="10688"/>
  <c r="E235" i="10688" s="1"/>
  <c r="G66" i="10688"/>
  <c r="C59" i="10696" l="1"/>
  <c r="E1239" i="10688"/>
  <c r="E1407" i="10688" s="1"/>
  <c r="G1071" i="10688"/>
  <c r="E402" i="10688"/>
  <c r="G234" i="10688"/>
  <c r="E68" i="10688"/>
  <c r="E236" i="10688" s="1"/>
  <c r="G67" i="10688"/>
  <c r="E904" i="10688"/>
  <c r="E1072" i="10688" s="1"/>
  <c r="G736" i="10688"/>
  <c r="E569" i="10688"/>
  <c r="E737" i="10688" s="1"/>
  <c r="G401" i="10688"/>
  <c r="E1909" i="10688"/>
  <c r="G1741" i="10688"/>
  <c r="E1574" i="10688"/>
  <c r="E1742" i="10688" s="1"/>
  <c r="G1406" i="10688"/>
  <c r="E59" i="10696" l="1"/>
  <c r="C60" i="10696"/>
  <c r="C61" i="10696" s="1"/>
  <c r="C62" i="10696" s="1"/>
  <c r="C63" i="10696" s="1"/>
  <c r="C64" i="10696" s="1"/>
  <c r="C65" i="10696" s="1"/>
  <c r="C66" i="10696" s="1"/>
  <c r="C67" i="10696" s="1"/>
  <c r="C68" i="10696" s="1"/>
  <c r="C69" i="10696" s="1"/>
  <c r="C70" i="10696" s="1"/>
  <c r="C71" i="10696" s="1"/>
  <c r="C72" i="10696" s="1"/>
  <c r="C73" i="10696" s="1"/>
  <c r="C74" i="10696" s="1"/>
  <c r="C75" i="10696" s="1"/>
  <c r="C76" i="10696" s="1"/>
  <c r="C77" i="10696" s="1"/>
  <c r="C78" i="10696" s="1"/>
  <c r="C79" i="10696" s="1"/>
  <c r="C80" i="10696" s="1"/>
  <c r="C81" i="10696" s="1"/>
  <c r="C82" i="10696" s="1"/>
  <c r="C83" i="10696" s="1"/>
  <c r="C84" i="10696" s="1"/>
  <c r="C85" i="10696" s="1"/>
  <c r="C86" i="10696" s="1"/>
  <c r="C87" i="10696" s="1"/>
  <c r="C88" i="10696" s="1"/>
  <c r="C89" i="10696" s="1"/>
  <c r="C90" i="10696" s="1"/>
  <c r="C91" i="10696" s="1"/>
  <c r="C92" i="10696" s="1"/>
  <c r="C93" i="10696" s="1"/>
  <c r="C94" i="10696" s="1"/>
  <c r="C95" i="10696" s="1"/>
  <c r="C96" i="10696" s="1"/>
  <c r="C97" i="10696" s="1"/>
  <c r="C98" i="10696" s="1"/>
  <c r="C99" i="10696" s="1"/>
  <c r="C100" i="10696" s="1"/>
  <c r="C101" i="10696" s="1"/>
  <c r="C102" i="10696" s="1"/>
  <c r="C103" i="10696" s="1"/>
  <c r="C104" i="10696" s="1"/>
  <c r="C105" i="10696" s="1"/>
  <c r="C106" i="10696" s="1"/>
  <c r="C107" i="10696" s="1"/>
  <c r="C108" i="10696" s="1"/>
  <c r="C109" i="10696" s="1"/>
  <c r="C110" i="10696" s="1"/>
  <c r="C111" i="10696" s="1"/>
  <c r="C112" i="10696" s="1"/>
  <c r="C113" i="10696" s="1"/>
  <c r="C114" i="10696" s="1"/>
  <c r="C115" i="10696" s="1"/>
  <c r="C116" i="10696" s="1"/>
  <c r="C117" i="10696" s="1"/>
  <c r="C118" i="10696" s="1"/>
  <c r="C119" i="10696" s="1"/>
  <c r="C120" i="10696" s="1"/>
  <c r="C121" i="10696" s="1"/>
  <c r="C122" i="10696" s="1"/>
  <c r="C123" i="10696" s="1"/>
  <c r="C124" i="10696" s="1"/>
  <c r="C125" i="10696" s="1"/>
  <c r="C126" i="10696" s="1"/>
  <c r="C127" i="10696" s="1"/>
  <c r="C128" i="10696" s="1"/>
  <c r="C129" i="10696" s="1"/>
  <c r="C130" i="10696" s="1"/>
  <c r="C131" i="10696" s="1"/>
  <c r="C132" i="10696" s="1"/>
  <c r="C133" i="10696" s="1"/>
  <c r="C134" i="10696" s="1"/>
  <c r="C135" i="10696" s="1"/>
  <c r="C136" i="10696" s="1"/>
  <c r="C137" i="10696" s="1"/>
  <c r="C138" i="10696" s="1"/>
  <c r="C139" i="10696" s="1"/>
  <c r="C140" i="10696" s="1"/>
  <c r="C141" i="10696" s="1"/>
  <c r="C142" i="10696" s="1"/>
  <c r="C143" i="10696" s="1"/>
  <c r="C144" i="10696" s="1"/>
  <c r="C145" i="10696" s="1"/>
  <c r="C146" i="10696" s="1"/>
  <c r="C147" i="10696" s="1"/>
  <c r="C148" i="10696" s="1"/>
  <c r="C149" i="10696" s="1"/>
  <c r="C150" i="10696" s="1"/>
  <c r="C151" i="10696" s="1"/>
  <c r="C152" i="10696" s="1"/>
  <c r="C153" i="10696" s="1"/>
  <c r="C154" i="10696" s="1"/>
  <c r="C155" i="10696" s="1"/>
  <c r="C156" i="10696" s="1"/>
  <c r="C157" i="10696" s="1"/>
  <c r="C158" i="10696" s="1"/>
  <c r="C159" i="10696" s="1"/>
  <c r="C160" i="10696" s="1"/>
  <c r="C161" i="10696" s="1"/>
  <c r="C162" i="10696" s="1"/>
  <c r="C163" i="10696" s="1"/>
  <c r="C164" i="10696" s="1"/>
  <c r="C165" i="10696" s="1"/>
  <c r="C166" i="10696" s="1"/>
  <c r="C167" i="10696" s="1"/>
  <c r="C168" i="10696" s="1"/>
  <c r="E1240" i="10688"/>
  <c r="E1408" i="10688" s="1"/>
  <c r="G1072" i="10688"/>
  <c r="E403" i="10688"/>
  <c r="G235" i="10688"/>
  <c r="E1910" i="10688"/>
  <c r="G1742" i="10688"/>
  <c r="E570" i="10688"/>
  <c r="E738" i="10688" s="1"/>
  <c r="G402" i="10688"/>
  <c r="E905" i="10688"/>
  <c r="E1073" i="10688" s="1"/>
  <c r="G737" i="10688"/>
  <c r="E69" i="10688"/>
  <c r="E237" i="10688" s="1"/>
  <c r="G68" i="10688"/>
  <c r="E1575" i="10688"/>
  <c r="E1743" i="10688" s="1"/>
  <c r="G1407" i="10688"/>
  <c r="E60" i="10696" l="1"/>
  <c r="E61" i="10696"/>
  <c r="E906" i="10688"/>
  <c r="E1074" i="10688" s="1"/>
  <c r="G738" i="10688"/>
  <c r="E1911" i="10688"/>
  <c r="G1743" i="10688"/>
  <c r="E404" i="10688"/>
  <c r="G236" i="10688"/>
  <c r="E70" i="10688"/>
  <c r="E238" i="10688" s="1"/>
  <c r="G69" i="10688"/>
  <c r="E571" i="10688"/>
  <c r="E739" i="10688" s="1"/>
  <c r="G403" i="10688"/>
  <c r="E1241" i="10688"/>
  <c r="E1409" i="10688" s="1"/>
  <c r="G1073" i="10688"/>
  <c r="E1576" i="10688"/>
  <c r="E1744" i="10688" s="1"/>
  <c r="G1408" i="10688"/>
  <c r="E62" i="10696" l="1"/>
  <c r="E405" i="10688"/>
  <c r="G237" i="10688"/>
  <c r="E71" i="10688"/>
  <c r="G70" i="10688"/>
  <c r="E1912" i="10688"/>
  <c r="G1744" i="10688"/>
  <c r="E1577" i="10688"/>
  <c r="E1745" i="10688" s="1"/>
  <c r="G1409" i="10688"/>
  <c r="E907" i="10688"/>
  <c r="E1075" i="10688" s="1"/>
  <c r="G739" i="10688"/>
  <c r="E572" i="10688"/>
  <c r="E740" i="10688" s="1"/>
  <c r="G404" i="10688"/>
  <c r="E1242" i="10688"/>
  <c r="E1410" i="10688" s="1"/>
  <c r="G1074" i="10688"/>
  <c r="E72" i="10688" l="1"/>
  <c r="E239" i="10688"/>
  <c r="E1578" i="10688"/>
  <c r="E1746" i="10688" s="1"/>
  <c r="G1410" i="10688"/>
  <c r="E908" i="10688"/>
  <c r="E1076" i="10688" s="1"/>
  <c r="G740" i="10688"/>
  <c r="E406" i="10688"/>
  <c r="G238" i="10688"/>
  <c r="G71" i="10688"/>
  <c r="E1243" i="10688"/>
  <c r="E1411" i="10688" s="1"/>
  <c r="G1075" i="10688"/>
  <c r="E1913" i="10688"/>
  <c r="G1745" i="10688"/>
  <c r="E573" i="10688"/>
  <c r="E741" i="10688" s="1"/>
  <c r="G405" i="10688"/>
  <c r="E240" i="10688" l="1"/>
  <c r="E73" i="10688"/>
  <c r="E909" i="10688"/>
  <c r="E1077" i="10688" s="1"/>
  <c r="G741" i="10688"/>
  <c r="E1244" i="10688"/>
  <c r="E1412" i="10688" s="1"/>
  <c r="G1076" i="10688"/>
  <c r="E407" i="10688"/>
  <c r="G239" i="10688"/>
  <c r="E574" i="10688"/>
  <c r="E742" i="10688" s="1"/>
  <c r="G406" i="10688"/>
  <c r="E1579" i="10688"/>
  <c r="E1747" i="10688" s="1"/>
  <c r="G1411" i="10688"/>
  <c r="E1914" i="10688"/>
  <c r="G1746" i="10688"/>
  <c r="E74" i="10688" l="1"/>
  <c r="E241" i="10688"/>
  <c r="E575" i="10688"/>
  <c r="E743" i="10688" s="1"/>
  <c r="G407" i="10688"/>
  <c r="E1580" i="10688"/>
  <c r="E1748" i="10688" s="1"/>
  <c r="G1412" i="10688"/>
  <c r="E1915" i="10688"/>
  <c r="G1747" i="10688"/>
  <c r="E1245" i="10688"/>
  <c r="E1413" i="10688" s="1"/>
  <c r="G1077" i="10688"/>
  <c r="E910" i="10688"/>
  <c r="E1078" i="10688" s="1"/>
  <c r="G742" i="10688"/>
  <c r="E75" i="10688" l="1"/>
  <c r="E242" i="10688"/>
  <c r="E1916" i="10688"/>
  <c r="G1748" i="10688"/>
  <c r="E1581" i="10688"/>
  <c r="E1749" i="10688" s="1"/>
  <c r="G1413" i="10688"/>
  <c r="E1246" i="10688"/>
  <c r="E1414" i="10688" s="1"/>
  <c r="G1078" i="10688"/>
  <c r="E911" i="10688"/>
  <c r="E1079" i="10688" s="1"/>
  <c r="G743" i="10688"/>
  <c r="E76" i="10688" l="1"/>
  <c r="E243" i="10688"/>
  <c r="E1247" i="10688"/>
  <c r="E1415" i="10688" s="1"/>
  <c r="G1079" i="10688"/>
  <c r="E1917" i="10688"/>
  <c r="G1749" i="10688"/>
  <c r="E1582" i="10688"/>
  <c r="E1750" i="10688" s="1"/>
  <c r="G1414" i="10688"/>
  <c r="E77" i="10688" l="1"/>
  <c r="E244" i="10688"/>
  <c r="E63" i="10696"/>
  <c r="E1918" i="10688"/>
  <c r="G1750" i="10688"/>
  <c r="E1583" i="10688"/>
  <c r="E1751" i="10688" s="1"/>
  <c r="G1415" i="10688"/>
  <c r="E78" i="10688" l="1"/>
  <c r="E245" i="10688"/>
  <c r="E64" i="10696"/>
  <c r="E1919" i="10688"/>
  <c r="G1751" i="10688"/>
  <c r="G72" i="10688"/>
  <c r="E79" i="10688" l="1"/>
  <c r="E246" i="10688"/>
  <c r="E65" i="10696"/>
  <c r="E408" i="10688"/>
  <c r="G240" i="10688"/>
  <c r="G73" i="10688"/>
  <c r="E80" i="10688" l="1"/>
  <c r="E247" i="10688"/>
  <c r="E66" i="10696"/>
  <c r="E409" i="10688"/>
  <c r="G241" i="10688"/>
  <c r="G74" i="10688"/>
  <c r="E576" i="10688"/>
  <c r="E744" i="10688" s="1"/>
  <c r="G408" i="10688"/>
  <c r="E81" i="10688" l="1"/>
  <c r="E248" i="10688"/>
  <c r="E67" i="10696"/>
  <c r="E577" i="10688"/>
  <c r="E745" i="10688" s="1"/>
  <c r="G409" i="10688"/>
  <c r="E912" i="10688"/>
  <c r="E1080" i="10688" s="1"/>
  <c r="G744" i="10688"/>
  <c r="E410" i="10688"/>
  <c r="G242" i="10688"/>
  <c r="G75" i="10688"/>
  <c r="E82" i="10688" l="1"/>
  <c r="E249" i="10688"/>
  <c r="E68" i="10696"/>
  <c r="E1248" i="10688"/>
  <c r="E1416" i="10688" s="1"/>
  <c r="G1080" i="10688"/>
  <c r="E411" i="10688"/>
  <c r="G243" i="10688"/>
  <c r="G76" i="10688"/>
  <c r="E578" i="10688"/>
  <c r="E746" i="10688" s="1"/>
  <c r="G410" i="10688"/>
  <c r="E913" i="10688"/>
  <c r="E1081" i="10688" s="1"/>
  <c r="G745" i="10688"/>
  <c r="E83" i="10688" l="1"/>
  <c r="E250" i="10688"/>
  <c r="E69" i="10696"/>
  <c r="E579" i="10688"/>
  <c r="E747" i="10688" s="1"/>
  <c r="G411" i="10688"/>
  <c r="E1249" i="10688"/>
  <c r="E1417" i="10688" s="1"/>
  <c r="G1081" i="10688"/>
  <c r="E914" i="10688"/>
  <c r="E1082" i="10688" s="1"/>
  <c r="G746" i="10688"/>
  <c r="E412" i="10688"/>
  <c r="G244" i="10688"/>
  <c r="G77" i="10688"/>
  <c r="E1584" i="10688"/>
  <c r="E1752" i="10688" s="1"/>
  <c r="G1416" i="10688"/>
  <c r="E84" i="10688" l="1"/>
  <c r="E251" i="10688"/>
  <c r="E70" i="10696"/>
  <c r="E1250" i="10688"/>
  <c r="E1418" i="10688" s="1"/>
  <c r="G1082" i="10688"/>
  <c r="E1920" i="10688"/>
  <c r="G1752" i="10688"/>
  <c r="E1585" i="10688"/>
  <c r="E1753" i="10688" s="1"/>
  <c r="G1417" i="10688"/>
  <c r="E413" i="10688"/>
  <c r="G245" i="10688"/>
  <c r="G78" i="10688"/>
  <c r="E580" i="10688"/>
  <c r="E748" i="10688" s="1"/>
  <c r="G412" i="10688"/>
  <c r="E915" i="10688"/>
  <c r="E1083" i="10688" s="1"/>
  <c r="G747" i="10688"/>
  <c r="E85" i="10688" l="1"/>
  <c r="E252" i="10688"/>
  <c r="E71" i="10696"/>
  <c r="E581" i="10688"/>
  <c r="E749" i="10688" s="1"/>
  <c r="G413" i="10688"/>
  <c r="E1251" i="10688"/>
  <c r="E1419" i="10688" s="1"/>
  <c r="G1083" i="10688"/>
  <c r="E916" i="10688"/>
  <c r="E1084" i="10688" s="1"/>
  <c r="G748" i="10688"/>
  <c r="E1921" i="10688"/>
  <c r="G1753" i="10688"/>
  <c r="E414" i="10688"/>
  <c r="G246" i="10688"/>
  <c r="G79" i="10688"/>
  <c r="E1586" i="10688"/>
  <c r="E1754" i="10688" s="1"/>
  <c r="G1418" i="10688"/>
  <c r="E86" i="10688" l="1"/>
  <c r="E253" i="10688"/>
  <c r="E72" i="10696"/>
  <c r="E1252" i="10688"/>
  <c r="E1420" i="10688" s="1"/>
  <c r="G1084" i="10688"/>
  <c r="E415" i="10688"/>
  <c r="G247" i="10688"/>
  <c r="G80" i="10688"/>
  <c r="E1587" i="10688"/>
  <c r="E1755" i="10688" s="1"/>
  <c r="G1419" i="10688"/>
  <c r="E1922" i="10688"/>
  <c r="G1754" i="10688"/>
  <c r="E582" i="10688"/>
  <c r="E750" i="10688" s="1"/>
  <c r="G414" i="10688"/>
  <c r="E917" i="10688"/>
  <c r="E1085" i="10688" s="1"/>
  <c r="G749" i="10688"/>
  <c r="E87" i="10688" l="1"/>
  <c r="E254" i="10688"/>
  <c r="E73" i="10696"/>
  <c r="E1253" i="10688"/>
  <c r="E1421" i="10688" s="1"/>
  <c r="G1085" i="10688"/>
  <c r="E416" i="10688"/>
  <c r="G248" i="10688"/>
  <c r="E918" i="10688"/>
  <c r="E1086" i="10688" s="1"/>
  <c r="G750" i="10688"/>
  <c r="E583" i="10688"/>
  <c r="E751" i="10688" s="1"/>
  <c r="G415" i="10688"/>
  <c r="E1923" i="10688"/>
  <c r="G1755" i="10688"/>
  <c r="G81" i="10688"/>
  <c r="E1588" i="10688"/>
  <c r="E1756" i="10688" s="1"/>
  <c r="G1420" i="10688"/>
  <c r="E88" i="10688" l="1"/>
  <c r="E255" i="10688"/>
  <c r="E74" i="10696"/>
  <c r="E919" i="10688"/>
  <c r="E1087" i="10688" s="1"/>
  <c r="G751" i="10688"/>
  <c r="E1254" i="10688"/>
  <c r="E1422" i="10688" s="1"/>
  <c r="G1086" i="10688"/>
  <c r="G82" i="10688"/>
  <c r="E584" i="10688"/>
  <c r="E752" i="10688" s="1"/>
  <c r="G416" i="10688"/>
  <c r="E1924" i="10688"/>
  <c r="G1756" i="10688"/>
  <c r="E417" i="10688"/>
  <c r="G249" i="10688"/>
  <c r="E1589" i="10688"/>
  <c r="E1757" i="10688" s="1"/>
  <c r="G1421" i="10688"/>
  <c r="E89" i="10688" l="1"/>
  <c r="E256" i="10688"/>
  <c r="E75" i="10696"/>
  <c r="E920" i="10688"/>
  <c r="E1088" i="10688" s="1"/>
  <c r="G752" i="10688"/>
  <c r="E1925" i="10688"/>
  <c r="G1757" i="10688"/>
  <c r="E418" i="10688"/>
  <c r="G250" i="10688"/>
  <c r="E1590" i="10688"/>
  <c r="E1758" i="10688" s="1"/>
  <c r="G1422" i="10688"/>
  <c r="G83" i="10688"/>
  <c r="E585" i="10688"/>
  <c r="E753" i="10688" s="1"/>
  <c r="G417" i="10688"/>
  <c r="E1255" i="10688"/>
  <c r="E1423" i="10688" s="1"/>
  <c r="G1087" i="10688"/>
  <c r="E90" i="10688" l="1"/>
  <c r="E257" i="10688"/>
  <c r="E76" i="10696"/>
  <c r="E1926" i="10688"/>
  <c r="G1758" i="10688"/>
  <c r="E1591" i="10688"/>
  <c r="E1759" i="10688" s="1"/>
  <c r="G1423" i="10688"/>
  <c r="E586" i="10688"/>
  <c r="E754" i="10688" s="1"/>
  <c r="G418" i="10688"/>
  <c r="E419" i="10688"/>
  <c r="G251" i="10688"/>
  <c r="E921" i="10688"/>
  <c r="E1089" i="10688" s="1"/>
  <c r="G753" i="10688"/>
  <c r="G84" i="10688"/>
  <c r="E1256" i="10688"/>
  <c r="E1424" i="10688" s="1"/>
  <c r="G1088" i="10688"/>
  <c r="E91" i="10688" l="1"/>
  <c r="E258" i="10688"/>
  <c r="E77" i="10696"/>
  <c r="E587" i="10688"/>
  <c r="E755" i="10688" s="1"/>
  <c r="G419" i="10688"/>
  <c r="E1592" i="10688"/>
  <c r="E1760" i="10688" s="1"/>
  <c r="G1424" i="10688"/>
  <c r="E922" i="10688"/>
  <c r="E1090" i="10688" s="1"/>
  <c r="G754" i="10688"/>
  <c r="G85" i="10688"/>
  <c r="E1927" i="10688"/>
  <c r="G1759" i="10688"/>
  <c r="E420" i="10688"/>
  <c r="G252" i="10688"/>
  <c r="E1257" i="10688"/>
  <c r="E1425" i="10688" s="1"/>
  <c r="G1089" i="10688"/>
  <c r="E92" i="10688" l="1"/>
  <c r="E259" i="10688"/>
  <c r="E78" i="10696"/>
  <c r="E421" i="10688"/>
  <c r="G253" i="10688"/>
  <c r="G86" i="10688"/>
  <c r="E1593" i="10688"/>
  <c r="E1761" i="10688" s="1"/>
  <c r="G1425" i="10688"/>
  <c r="E1258" i="10688"/>
  <c r="E1426" i="10688" s="1"/>
  <c r="G1090" i="10688"/>
  <c r="E588" i="10688"/>
  <c r="E756" i="10688" s="1"/>
  <c r="G420" i="10688"/>
  <c r="E1928" i="10688"/>
  <c r="G1760" i="10688"/>
  <c r="E923" i="10688"/>
  <c r="E1091" i="10688" s="1"/>
  <c r="G755" i="10688"/>
  <c r="E93" i="10688" l="1"/>
  <c r="E260" i="10688"/>
  <c r="E79" i="10696"/>
  <c r="E1259" i="10688"/>
  <c r="E1427" i="10688" s="1"/>
  <c r="G1091" i="10688"/>
  <c r="E1929" i="10688"/>
  <c r="G1761" i="10688"/>
  <c r="E422" i="10688"/>
  <c r="G254" i="10688"/>
  <c r="G87" i="10688"/>
  <c r="E1594" i="10688"/>
  <c r="E1762" i="10688" s="1"/>
  <c r="G1426" i="10688"/>
  <c r="E924" i="10688"/>
  <c r="E1092" i="10688" s="1"/>
  <c r="G756" i="10688"/>
  <c r="E589" i="10688"/>
  <c r="E757" i="10688" s="1"/>
  <c r="G421" i="10688"/>
  <c r="E94" i="10688" l="1"/>
  <c r="E261" i="10688"/>
  <c r="E80" i="10696"/>
  <c r="E925" i="10688"/>
  <c r="E1093" i="10688" s="1"/>
  <c r="G757" i="10688"/>
  <c r="E1260" i="10688"/>
  <c r="E1428" i="10688" s="1"/>
  <c r="G1092" i="10688"/>
  <c r="E1930" i="10688"/>
  <c r="G1762" i="10688"/>
  <c r="E423" i="10688"/>
  <c r="G255" i="10688"/>
  <c r="G88" i="10688"/>
  <c r="E590" i="10688"/>
  <c r="E758" i="10688" s="1"/>
  <c r="G422" i="10688"/>
  <c r="E1595" i="10688"/>
  <c r="E1763" i="10688" s="1"/>
  <c r="G1427" i="10688"/>
  <c r="E95" i="10688" l="1"/>
  <c r="E262" i="10688"/>
  <c r="E81" i="10696"/>
  <c r="E1931" i="10688"/>
  <c r="G1763" i="10688"/>
  <c r="E1596" i="10688"/>
  <c r="E1764" i="10688" s="1"/>
  <c r="G1428" i="10688"/>
  <c r="E591" i="10688"/>
  <c r="E759" i="10688" s="1"/>
  <c r="G423" i="10688"/>
  <c r="E926" i="10688"/>
  <c r="E1094" i="10688" s="1"/>
  <c r="G758" i="10688"/>
  <c r="E424" i="10688"/>
  <c r="G256" i="10688"/>
  <c r="G89" i="10688"/>
  <c r="E1261" i="10688"/>
  <c r="E1429" i="10688" s="1"/>
  <c r="G1093" i="10688"/>
  <c r="E96" i="10688" l="1"/>
  <c r="E263" i="10688"/>
  <c r="E82" i="10696"/>
  <c r="E1262" i="10688"/>
  <c r="E1430" i="10688" s="1"/>
  <c r="G1094" i="10688"/>
  <c r="E1597" i="10688"/>
  <c r="E1765" i="10688" s="1"/>
  <c r="G1429" i="10688"/>
  <c r="E425" i="10688"/>
  <c r="G257" i="10688"/>
  <c r="G90" i="10688"/>
  <c r="E1932" i="10688"/>
  <c r="G1764" i="10688"/>
  <c r="E927" i="10688"/>
  <c r="E1095" i="10688" s="1"/>
  <c r="G759" i="10688"/>
  <c r="E592" i="10688"/>
  <c r="E760" i="10688" s="1"/>
  <c r="G424" i="10688"/>
  <c r="E97" i="10688" l="1"/>
  <c r="E264" i="10688"/>
  <c r="E83" i="10696"/>
  <c r="E928" i="10688"/>
  <c r="E1096" i="10688" s="1"/>
  <c r="G760" i="10688"/>
  <c r="E1263" i="10688"/>
  <c r="E1431" i="10688" s="1"/>
  <c r="G1095" i="10688"/>
  <c r="E426" i="10688"/>
  <c r="G258" i="10688"/>
  <c r="E593" i="10688"/>
  <c r="E761" i="10688" s="1"/>
  <c r="G425" i="10688"/>
  <c r="E1933" i="10688"/>
  <c r="G1765" i="10688"/>
  <c r="G91" i="10688"/>
  <c r="E1598" i="10688"/>
  <c r="E1766" i="10688" s="1"/>
  <c r="G1430" i="10688"/>
  <c r="E98" i="10688" l="1"/>
  <c r="E265" i="10688"/>
  <c r="E84" i="10696"/>
  <c r="E929" i="10688"/>
  <c r="E1097" i="10688" s="1"/>
  <c r="G761" i="10688"/>
  <c r="E1934" i="10688"/>
  <c r="G1766" i="10688"/>
  <c r="E594" i="10688"/>
  <c r="E762" i="10688" s="1"/>
  <c r="G426" i="10688"/>
  <c r="E427" i="10688"/>
  <c r="G259" i="10688"/>
  <c r="G92" i="10688"/>
  <c r="E1599" i="10688"/>
  <c r="E1767" i="10688" s="1"/>
  <c r="G1431" i="10688"/>
  <c r="E1264" i="10688"/>
  <c r="E1432" i="10688" s="1"/>
  <c r="G1096" i="10688"/>
  <c r="E99" i="10688" l="1"/>
  <c r="E266" i="10688"/>
  <c r="E85" i="10696"/>
  <c r="E595" i="10688"/>
  <c r="E763" i="10688" s="1"/>
  <c r="G427" i="10688"/>
  <c r="E930" i="10688"/>
  <c r="E1098" i="10688" s="1"/>
  <c r="G762" i="10688"/>
  <c r="E1600" i="10688"/>
  <c r="E1768" i="10688" s="1"/>
  <c r="G1432" i="10688"/>
  <c r="E1935" i="10688"/>
  <c r="G1767" i="10688"/>
  <c r="E428" i="10688"/>
  <c r="G260" i="10688"/>
  <c r="G93" i="10688"/>
  <c r="E1265" i="10688"/>
  <c r="E1433" i="10688" s="1"/>
  <c r="G1097" i="10688"/>
  <c r="E100" i="10688" l="1"/>
  <c r="E267" i="10688"/>
  <c r="E86" i="10696"/>
  <c r="E1936" i="10688"/>
  <c r="G1768" i="10688"/>
  <c r="G94" i="10688"/>
  <c r="E1266" i="10688"/>
  <c r="E1434" i="10688" s="1"/>
  <c r="G1098" i="10688"/>
  <c r="E1601" i="10688"/>
  <c r="E1769" i="10688" s="1"/>
  <c r="G1433" i="10688"/>
  <c r="E429" i="10688"/>
  <c r="G261" i="10688"/>
  <c r="E596" i="10688"/>
  <c r="E764" i="10688" s="1"/>
  <c r="G428" i="10688"/>
  <c r="E931" i="10688"/>
  <c r="E1099" i="10688" s="1"/>
  <c r="G763" i="10688"/>
  <c r="E101" i="10688" l="1"/>
  <c r="E268" i="10688"/>
  <c r="E87" i="10696"/>
  <c r="E1937" i="10688"/>
  <c r="G1769" i="10688"/>
  <c r="E1602" i="10688"/>
  <c r="E1770" i="10688" s="1"/>
  <c r="G1434" i="10688"/>
  <c r="E932" i="10688"/>
  <c r="E1100" i="10688" s="1"/>
  <c r="G764" i="10688"/>
  <c r="E430" i="10688"/>
  <c r="G262" i="10688"/>
  <c r="G95" i="10688"/>
  <c r="E1267" i="10688"/>
  <c r="E1435" i="10688" s="1"/>
  <c r="G1099" i="10688"/>
  <c r="E597" i="10688"/>
  <c r="E765" i="10688" s="1"/>
  <c r="G429" i="10688"/>
  <c r="E102" i="10688" l="1"/>
  <c r="E269" i="10688"/>
  <c r="E88" i="10696"/>
  <c r="E598" i="10688"/>
  <c r="E766" i="10688" s="1"/>
  <c r="G430" i="10688"/>
  <c r="E933" i="10688"/>
  <c r="E1101" i="10688" s="1"/>
  <c r="G765" i="10688"/>
  <c r="E1268" i="10688"/>
  <c r="E1436" i="10688" s="1"/>
  <c r="G1100" i="10688"/>
  <c r="E1938" i="10688"/>
  <c r="G1770" i="10688"/>
  <c r="E1603" i="10688"/>
  <c r="E1771" i="10688" s="1"/>
  <c r="G1435" i="10688"/>
  <c r="E431" i="10688"/>
  <c r="G263" i="10688"/>
  <c r="G96" i="10688"/>
  <c r="E103" i="10688" l="1"/>
  <c r="E270" i="10688"/>
  <c r="E89" i="10696"/>
  <c r="E1604" i="10688"/>
  <c r="E1772" i="10688" s="1"/>
  <c r="G1436" i="10688"/>
  <c r="E599" i="10688"/>
  <c r="E767" i="10688" s="1"/>
  <c r="G431" i="10688"/>
  <c r="E1269" i="10688"/>
  <c r="E1437" i="10688" s="1"/>
  <c r="G1101" i="10688"/>
  <c r="E432" i="10688"/>
  <c r="G264" i="10688"/>
  <c r="G97" i="10688"/>
  <c r="E1939" i="10688"/>
  <c r="G1771" i="10688"/>
  <c r="E934" i="10688"/>
  <c r="E1102" i="10688" s="1"/>
  <c r="G766" i="10688"/>
  <c r="E104" i="10688" l="1"/>
  <c r="E271" i="10688"/>
  <c r="E90" i="10696"/>
  <c r="E600" i="10688"/>
  <c r="E768" i="10688" s="1"/>
  <c r="G432" i="10688"/>
  <c r="E1270" i="10688"/>
  <c r="E1438" i="10688" s="1"/>
  <c r="G1102" i="10688"/>
  <c r="E935" i="10688"/>
  <c r="E1103" i="10688" s="1"/>
  <c r="G767" i="10688"/>
  <c r="E1605" i="10688"/>
  <c r="E1773" i="10688" s="1"/>
  <c r="G1437" i="10688"/>
  <c r="E433" i="10688"/>
  <c r="G265" i="10688"/>
  <c r="G98" i="10688"/>
  <c r="E1940" i="10688"/>
  <c r="G1772" i="10688"/>
  <c r="E105" i="10688" l="1"/>
  <c r="E272" i="10688"/>
  <c r="E91" i="10696"/>
  <c r="E1941" i="10688"/>
  <c r="G1773" i="10688"/>
  <c r="E1271" i="10688"/>
  <c r="E1439" i="10688" s="1"/>
  <c r="G1103" i="10688"/>
  <c r="E434" i="10688"/>
  <c r="G266" i="10688"/>
  <c r="G99" i="10688"/>
  <c r="E1606" i="10688"/>
  <c r="E1774" i="10688" s="1"/>
  <c r="G1438" i="10688"/>
  <c r="E601" i="10688"/>
  <c r="E769" i="10688" s="1"/>
  <c r="G433" i="10688"/>
  <c r="E936" i="10688"/>
  <c r="E1104" i="10688" s="1"/>
  <c r="G768" i="10688"/>
  <c r="E106" i="10688" l="1"/>
  <c r="E273" i="10688"/>
  <c r="E92" i="10696"/>
  <c r="E602" i="10688"/>
  <c r="E770" i="10688" s="1"/>
  <c r="G434" i="10688"/>
  <c r="E435" i="10688"/>
  <c r="G267" i="10688"/>
  <c r="G100" i="10688"/>
  <c r="E937" i="10688"/>
  <c r="E1105" i="10688" s="1"/>
  <c r="G769" i="10688"/>
  <c r="E1607" i="10688"/>
  <c r="E1775" i="10688" s="1"/>
  <c r="G1439" i="10688"/>
  <c r="E1942" i="10688"/>
  <c r="G1774" i="10688"/>
  <c r="E1272" i="10688"/>
  <c r="E1440" i="10688" s="1"/>
  <c r="G1104" i="10688"/>
  <c r="E107" i="10688" l="1"/>
  <c r="E274" i="10688"/>
  <c r="E93" i="10696"/>
  <c r="E1608" i="10688"/>
  <c r="E1776" i="10688" s="1"/>
  <c r="G1440" i="10688"/>
  <c r="E436" i="10688"/>
  <c r="G268" i="10688"/>
  <c r="E1273" i="10688"/>
  <c r="E1441" i="10688" s="1"/>
  <c r="G1105" i="10688"/>
  <c r="E603" i="10688"/>
  <c r="E771" i="10688" s="1"/>
  <c r="G435" i="10688"/>
  <c r="E1943" i="10688"/>
  <c r="G1775" i="10688"/>
  <c r="G101" i="10688"/>
  <c r="E938" i="10688"/>
  <c r="E1106" i="10688" s="1"/>
  <c r="G770" i="10688"/>
  <c r="E108" i="10688" l="1"/>
  <c r="E275" i="10688"/>
  <c r="E94" i="10696"/>
  <c r="E939" i="10688"/>
  <c r="E1107" i="10688" s="1"/>
  <c r="G771" i="10688"/>
  <c r="E1274" i="10688"/>
  <c r="E1442" i="10688" s="1"/>
  <c r="G1106" i="10688"/>
  <c r="E1609" i="10688"/>
  <c r="E1777" i="10688" s="1"/>
  <c r="G1441" i="10688"/>
  <c r="E437" i="10688"/>
  <c r="G269" i="10688"/>
  <c r="G102" i="10688"/>
  <c r="E604" i="10688"/>
  <c r="E772" i="10688" s="1"/>
  <c r="G436" i="10688"/>
  <c r="E1944" i="10688"/>
  <c r="G1776" i="10688"/>
  <c r="E109" i="10688" l="1"/>
  <c r="E276" i="10688"/>
  <c r="E95" i="10696"/>
  <c r="E605" i="10688"/>
  <c r="E773" i="10688" s="1"/>
  <c r="G437" i="10688"/>
  <c r="E1610" i="10688"/>
  <c r="E1778" i="10688" s="1"/>
  <c r="G1442" i="10688"/>
  <c r="E940" i="10688"/>
  <c r="E1108" i="10688" s="1"/>
  <c r="G772" i="10688"/>
  <c r="E1945" i="10688"/>
  <c r="G1777" i="10688"/>
  <c r="E438" i="10688"/>
  <c r="G270" i="10688"/>
  <c r="G103" i="10688"/>
  <c r="E1275" i="10688"/>
  <c r="E1443" i="10688" s="1"/>
  <c r="G1107" i="10688"/>
  <c r="E110" i="10688" l="1"/>
  <c r="E277" i="10688"/>
  <c r="E96" i="10696"/>
  <c r="E1611" i="10688"/>
  <c r="E1779" i="10688" s="1"/>
  <c r="G1443" i="10688"/>
  <c r="E439" i="10688"/>
  <c r="G271" i="10688"/>
  <c r="G104" i="10688"/>
  <c r="E1946" i="10688"/>
  <c r="G1778" i="10688"/>
  <c r="E1276" i="10688"/>
  <c r="E1444" i="10688" s="1"/>
  <c r="G1108" i="10688"/>
  <c r="E606" i="10688"/>
  <c r="E774" i="10688" s="1"/>
  <c r="G438" i="10688"/>
  <c r="E941" i="10688"/>
  <c r="E1109" i="10688" s="1"/>
  <c r="G773" i="10688"/>
  <c r="E111" i="10688" l="1"/>
  <c r="E278" i="10688"/>
  <c r="E97" i="10696"/>
  <c r="E1277" i="10688"/>
  <c r="E1445" i="10688" s="1"/>
  <c r="G1109" i="10688"/>
  <c r="E440" i="10688"/>
  <c r="G272" i="10688"/>
  <c r="G105" i="10688"/>
  <c r="E942" i="10688"/>
  <c r="E1110" i="10688" s="1"/>
  <c r="G774" i="10688"/>
  <c r="E607" i="10688"/>
  <c r="E775" i="10688" s="1"/>
  <c r="G439" i="10688"/>
  <c r="E1612" i="10688"/>
  <c r="E1780" i="10688" s="1"/>
  <c r="G1444" i="10688"/>
  <c r="E1947" i="10688"/>
  <c r="G1779" i="10688"/>
  <c r="E112" i="10688" l="1"/>
  <c r="E279" i="10688"/>
  <c r="E98" i="10696"/>
  <c r="E441" i="10688"/>
  <c r="G273" i="10688"/>
  <c r="E1948" i="10688"/>
  <c r="G1780" i="10688"/>
  <c r="E608" i="10688"/>
  <c r="E776" i="10688" s="1"/>
  <c r="G440" i="10688"/>
  <c r="E1278" i="10688"/>
  <c r="E1446" i="10688" s="1"/>
  <c r="G1110" i="10688"/>
  <c r="G106" i="10688"/>
  <c r="E943" i="10688"/>
  <c r="E1111" i="10688" s="1"/>
  <c r="G775" i="10688"/>
  <c r="E1613" i="10688"/>
  <c r="E1781" i="10688" s="1"/>
  <c r="G1445" i="10688"/>
  <c r="E113" i="10688" l="1"/>
  <c r="E280" i="10688"/>
  <c r="E99" i="10696"/>
  <c r="E1614" i="10688"/>
  <c r="E1782" i="10688" s="1"/>
  <c r="G1446" i="10688"/>
  <c r="E1949" i="10688"/>
  <c r="G1781" i="10688"/>
  <c r="E944" i="10688"/>
  <c r="E1112" i="10688" s="1"/>
  <c r="G776" i="10688"/>
  <c r="E1279" i="10688"/>
  <c r="E1447" i="10688" s="1"/>
  <c r="G1111" i="10688"/>
  <c r="E442" i="10688"/>
  <c r="G274" i="10688"/>
  <c r="G107" i="10688"/>
  <c r="E609" i="10688"/>
  <c r="E777" i="10688" s="1"/>
  <c r="G441" i="10688"/>
  <c r="E114" i="10688" l="1"/>
  <c r="E281" i="10688"/>
  <c r="E100" i="10696"/>
  <c r="E1615" i="10688"/>
  <c r="E1783" i="10688" s="1"/>
  <c r="G1447" i="10688"/>
  <c r="E945" i="10688"/>
  <c r="E1113" i="10688" s="1"/>
  <c r="G777" i="10688"/>
  <c r="E1280" i="10688"/>
  <c r="E1448" i="10688" s="1"/>
  <c r="G1112" i="10688"/>
  <c r="E443" i="10688"/>
  <c r="G275" i="10688"/>
  <c r="G108" i="10688"/>
  <c r="E610" i="10688"/>
  <c r="E778" i="10688" s="1"/>
  <c r="G442" i="10688"/>
  <c r="E1950" i="10688"/>
  <c r="G1782" i="10688"/>
  <c r="E115" i="10688" l="1"/>
  <c r="E282" i="10688"/>
  <c r="E101" i="10696"/>
  <c r="E611" i="10688"/>
  <c r="E779" i="10688" s="1"/>
  <c r="G443" i="10688"/>
  <c r="E1281" i="10688"/>
  <c r="E1449" i="10688" s="1"/>
  <c r="G1113" i="10688"/>
  <c r="E1616" i="10688"/>
  <c r="E1784" i="10688" s="1"/>
  <c r="G1448" i="10688"/>
  <c r="E946" i="10688"/>
  <c r="E1114" i="10688" s="1"/>
  <c r="G778" i="10688"/>
  <c r="E444" i="10688"/>
  <c r="G276" i="10688"/>
  <c r="G109" i="10688"/>
  <c r="E1951" i="10688"/>
  <c r="G1783" i="10688"/>
  <c r="E116" i="10688" l="1"/>
  <c r="E283" i="10688"/>
  <c r="E102" i="10696"/>
  <c r="E1952" i="10688"/>
  <c r="G1784" i="10688"/>
  <c r="E1282" i="10688"/>
  <c r="E1450" i="10688" s="1"/>
  <c r="G1114" i="10688"/>
  <c r="E445" i="10688"/>
  <c r="G277" i="10688"/>
  <c r="G110" i="10688"/>
  <c r="E1617" i="10688"/>
  <c r="E1785" i="10688" s="1"/>
  <c r="G1449" i="10688"/>
  <c r="E612" i="10688"/>
  <c r="E780" i="10688" s="1"/>
  <c r="G444" i="10688"/>
  <c r="E947" i="10688"/>
  <c r="E1115" i="10688" s="1"/>
  <c r="G779" i="10688"/>
  <c r="E117" i="10688" l="1"/>
  <c r="E284" i="10688"/>
  <c r="E103" i="10696"/>
  <c r="E1283" i="10688"/>
  <c r="E1451" i="10688" s="1"/>
  <c r="G1115" i="10688"/>
  <c r="E613" i="10688"/>
  <c r="E781" i="10688" s="1"/>
  <c r="G445" i="10688"/>
  <c r="E948" i="10688"/>
  <c r="E1116" i="10688" s="1"/>
  <c r="G780" i="10688"/>
  <c r="E1618" i="10688"/>
  <c r="E1786" i="10688" s="1"/>
  <c r="G1450" i="10688"/>
  <c r="E446" i="10688"/>
  <c r="G278" i="10688"/>
  <c r="G111" i="10688"/>
  <c r="E1953" i="10688"/>
  <c r="G1785" i="10688"/>
  <c r="E118" i="10688" l="1"/>
  <c r="E285" i="10688"/>
  <c r="E104" i="10696"/>
  <c r="E1954" i="10688"/>
  <c r="G1786" i="10688"/>
  <c r="G112" i="10688"/>
  <c r="E949" i="10688"/>
  <c r="E1117" i="10688" s="1"/>
  <c r="G781" i="10688"/>
  <c r="E1284" i="10688"/>
  <c r="E1452" i="10688" s="1"/>
  <c r="G1116" i="10688"/>
  <c r="E447" i="10688"/>
  <c r="G279" i="10688"/>
  <c r="E614" i="10688"/>
  <c r="E782" i="10688" s="1"/>
  <c r="G446" i="10688"/>
  <c r="E1619" i="10688"/>
  <c r="E1787" i="10688" s="1"/>
  <c r="G1451" i="10688"/>
  <c r="E119" i="10688" l="1"/>
  <c r="E286" i="10688"/>
  <c r="E105" i="10696"/>
  <c r="E1955" i="10688"/>
  <c r="G1787" i="10688"/>
  <c r="E1285" i="10688"/>
  <c r="E1453" i="10688" s="1"/>
  <c r="G1117" i="10688"/>
  <c r="E950" i="10688"/>
  <c r="E1118" i="10688" s="1"/>
  <c r="G782" i="10688"/>
  <c r="E448" i="10688"/>
  <c r="G280" i="10688"/>
  <c r="G113" i="10688"/>
  <c r="E1620" i="10688"/>
  <c r="E1788" i="10688" s="1"/>
  <c r="G1452" i="10688"/>
  <c r="E615" i="10688"/>
  <c r="E783" i="10688" s="1"/>
  <c r="G447" i="10688"/>
  <c r="E120" i="10688" l="1"/>
  <c r="E287" i="10688"/>
  <c r="E106" i="10696"/>
  <c r="E616" i="10688"/>
  <c r="E784" i="10688" s="1"/>
  <c r="G448" i="10688"/>
  <c r="E951" i="10688"/>
  <c r="E1119" i="10688" s="1"/>
  <c r="G783" i="10688"/>
  <c r="E1621" i="10688"/>
  <c r="E1789" i="10688" s="1"/>
  <c r="G1453" i="10688"/>
  <c r="E1286" i="10688"/>
  <c r="E1454" i="10688" s="1"/>
  <c r="G1118" i="10688"/>
  <c r="E1956" i="10688"/>
  <c r="G1788" i="10688"/>
  <c r="E449" i="10688"/>
  <c r="G281" i="10688"/>
  <c r="G114" i="10688"/>
  <c r="E121" i="10688" l="1"/>
  <c r="E288" i="10688"/>
  <c r="E107" i="10696"/>
  <c r="E1622" i="10688"/>
  <c r="E1790" i="10688" s="1"/>
  <c r="G1454" i="10688"/>
  <c r="E450" i="10688"/>
  <c r="G282" i="10688"/>
  <c r="G115" i="10688"/>
  <c r="E1957" i="10688"/>
  <c r="G1789" i="10688"/>
  <c r="E617" i="10688"/>
  <c r="E785" i="10688" s="1"/>
  <c r="G449" i="10688"/>
  <c r="E1287" i="10688"/>
  <c r="E1455" i="10688" s="1"/>
  <c r="G1119" i="10688"/>
  <c r="E952" i="10688"/>
  <c r="E1120" i="10688" s="1"/>
  <c r="G784" i="10688"/>
  <c r="E122" i="10688" l="1"/>
  <c r="E289" i="10688"/>
  <c r="E108" i="10696"/>
  <c r="E1288" i="10688"/>
  <c r="E1456" i="10688" s="1"/>
  <c r="G1120" i="10688"/>
  <c r="E451" i="10688"/>
  <c r="G283" i="10688"/>
  <c r="E1623" i="10688"/>
  <c r="E1791" i="10688" s="1"/>
  <c r="G1455" i="10688"/>
  <c r="E618" i="10688"/>
  <c r="E786" i="10688" s="1"/>
  <c r="G450" i="10688"/>
  <c r="E953" i="10688"/>
  <c r="E1121" i="10688" s="1"/>
  <c r="G785" i="10688"/>
  <c r="G116" i="10688"/>
  <c r="E1958" i="10688"/>
  <c r="G1790" i="10688"/>
  <c r="E123" i="10688" l="1"/>
  <c r="E290" i="10688"/>
  <c r="E109" i="10696"/>
  <c r="E954" i="10688"/>
  <c r="E1122" i="10688" s="1"/>
  <c r="G786" i="10688"/>
  <c r="E1959" i="10688"/>
  <c r="G1791" i="10688"/>
  <c r="E452" i="10688"/>
  <c r="G284" i="10688"/>
  <c r="G117" i="10688"/>
  <c r="E619" i="10688"/>
  <c r="E787" i="10688" s="1"/>
  <c r="G451" i="10688"/>
  <c r="E1289" i="10688"/>
  <c r="E1457" i="10688" s="1"/>
  <c r="G1121" i="10688"/>
  <c r="E1624" i="10688"/>
  <c r="E1792" i="10688" s="1"/>
  <c r="G1456" i="10688"/>
  <c r="E124" i="10688" l="1"/>
  <c r="E291" i="10688"/>
  <c r="E110" i="10696"/>
  <c r="G118" i="10688"/>
  <c r="E453" i="10688"/>
  <c r="G285" i="10688"/>
  <c r="E1960" i="10688"/>
  <c r="G1792" i="10688"/>
  <c r="E1625" i="10688"/>
  <c r="E1793" i="10688" s="1"/>
  <c r="G1457" i="10688"/>
  <c r="E955" i="10688"/>
  <c r="E1123" i="10688" s="1"/>
  <c r="G787" i="10688"/>
  <c r="E620" i="10688"/>
  <c r="E788" i="10688" s="1"/>
  <c r="G452" i="10688"/>
  <c r="E1290" i="10688"/>
  <c r="E1458" i="10688" s="1"/>
  <c r="G1122" i="10688"/>
  <c r="E125" i="10688" l="1"/>
  <c r="E292" i="10688"/>
  <c r="E111" i="10696"/>
  <c r="E1626" i="10688"/>
  <c r="E1794" i="10688" s="1"/>
  <c r="G1458" i="10688"/>
  <c r="E1961" i="10688"/>
  <c r="G1793" i="10688"/>
  <c r="E956" i="10688"/>
  <c r="E1124" i="10688" s="1"/>
  <c r="G788" i="10688"/>
  <c r="E621" i="10688"/>
  <c r="E789" i="10688" s="1"/>
  <c r="G453" i="10688"/>
  <c r="E1291" i="10688"/>
  <c r="E1459" i="10688" s="1"/>
  <c r="G1123" i="10688"/>
  <c r="E454" i="10688"/>
  <c r="G286" i="10688"/>
  <c r="G119" i="10688"/>
  <c r="E126" i="10688" l="1"/>
  <c r="E293" i="10688"/>
  <c r="E112" i="10696"/>
  <c r="E957" i="10688"/>
  <c r="E1125" i="10688" s="1"/>
  <c r="G789" i="10688"/>
  <c r="E1292" i="10688"/>
  <c r="E1460" i="10688" s="1"/>
  <c r="G1124" i="10688"/>
  <c r="E622" i="10688"/>
  <c r="E790" i="10688" s="1"/>
  <c r="G454" i="10688"/>
  <c r="E455" i="10688"/>
  <c r="G287" i="10688"/>
  <c r="G120" i="10688"/>
  <c r="E1627" i="10688"/>
  <c r="E1795" i="10688" s="1"/>
  <c r="G1459" i="10688"/>
  <c r="E1962" i="10688"/>
  <c r="G1794" i="10688"/>
  <c r="E127" i="10688" l="1"/>
  <c r="E294" i="10688"/>
  <c r="E113" i="10696"/>
  <c r="E623" i="10688"/>
  <c r="E791" i="10688" s="1"/>
  <c r="G455" i="10688"/>
  <c r="E1628" i="10688"/>
  <c r="E1796" i="10688" s="1"/>
  <c r="G1460" i="10688"/>
  <c r="E958" i="10688"/>
  <c r="E1126" i="10688" s="1"/>
  <c r="G790" i="10688"/>
  <c r="E1963" i="10688"/>
  <c r="G1795" i="10688"/>
  <c r="E456" i="10688"/>
  <c r="G288" i="10688"/>
  <c r="G121" i="10688"/>
  <c r="E1293" i="10688"/>
  <c r="E1461" i="10688" s="1"/>
  <c r="G1125" i="10688"/>
  <c r="E128" i="10688" l="1"/>
  <c r="E295" i="10688"/>
  <c r="E114" i="10696"/>
  <c r="E1629" i="10688"/>
  <c r="E1797" i="10688" s="1"/>
  <c r="G1461" i="10688"/>
  <c r="E1294" i="10688"/>
  <c r="E1462" i="10688" s="1"/>
  <c r="G1126" i="10688"/>
  <c r="E457" i="10688"/>
  <c r="G289" i="10688"/>
  <c r="G122" i="10688"/>
  <c r="E1964" i="10688"/>
  <c r="G1796" i="10688"/>
  <c r="E624" i="10688"/>
  <c r="E792" i="10688" s="1"/>
  <c r="G456" i="10688"/>
  <c r="E959" i="10688"/>
  <c r="E1127" i="10688" s="1"/>
  <c r="G791" i="10688"/>
  <c r="E129" i="10688" l="1"/>
  <c r="E296" i="10688"/>
  <c r="E115" i="10696"/>
  <c r="E1295" i="10688"/>
  <c r="E1463" i="10688" s="1"/>
  <c r="G1127" i="10688"/>
  <c r="G123" i="10688"/>
  <c r="E960" i="10688"/>
  <c r="E1128" i="10688" s="1"/>
  <c r="G792" i="10688"/>
  <c r="E625" i="10688"/>
  <c r="E793" i="10688" s="1"/>
  <c r="G457" i="10688"/>
  <c r="E1630" i="10688"/>
  <c r="E1798" i="10688" s="1"/>
  <c r="G1462" i="10688"/>
  <c r="E458" i="10688"/>
  <c r="G290" i="10688"/>
  <c r="E1965" i="10688"/>
  <c r="G1797" i="10688"/>
  <c r="E130" i="10688" l="1"/>
  <c r="E297" i="10688"/>
  <c r="E116" i="10696"/>
  <c r="E961" i="10688"/>
  <c r="E1129" i="10688" s="1"/>
  <c r="G793" i="10688"/>
  <c r="E1296" i="10688"/>
  <c r="E1464" i="10688" s="1"/>
  <c r="G1128" i="10688"/>
  <c r="E626" i="10688"/>
  <c r="E794" i="10688" s="1"/>
  <c r="G458" i="10688"/>
  <c r="E459" i="10688"/>
  <c r="G291" i="10688"/>
  <c r="G124" i="10688"/>
  <c r="E1966" i="10688"/>
  <c r="G1798" i="10688"/>
  <c r="E1631" i="10688"/>
  <c r="E1799" i="10688" s="1"/>
  <c r="G1463" i="10688"/>
  <c r="E131" i="10688" l="1"/>
  <c r="E298" i="10688"/>
  <c r="E117" i="10696"/>
  <c r="E627" i="10688"/>
  <c r="E795" i="10688" s="1"/>
  <c r="G459" i="10688"/>
  <c r="E962" i="10688"/>
  <c r="E1130" i="10688" s="1"/>
  <c r="G794" i="10688"/>
  <c r="E1632" i="10688"/>
  <c r="E1800" i="10688" s="1"/>
  <c r="G1464" i="10688"/>
  <c r="E1967" i="10688"/>
  <c r="G1799" i="10688"/>
  <c r="E460" i="10688"/>
  <c r="G292" i="10688"/>
  <c r="G125" i="10688"/>
  <c r="E1297" i="10688"/>
  <c r="E1465" i="10688" s="1"/>
  <c r="G1129" i="10688"/>
  <c r="E132" i="10688" l="1"/>
  <c r="E299" i="10688"/>
  <c r="E118" i="10696"/>
  <c r="E1633" i="10688"/>
  <c r="E1801" i="10688" s="1"/>
  <c r="G1465" i="10688"/>
  <c r="E1968" i="10688"/>
  <c r="G1800" i="10688"/>
  <c r="E461" i="10688"/>
  <c r="G293" i="10688"/>
  <c r="G126" i="10688"/>
  <c r="E1298" i="10688"/>
  <c r="E1466" i="10688" s="1"/>
  <c r="G1130" i="10688"/>
  <c r="E628" i="10688"/>
  <c r="E796" i="10688" s="1"/>
  <c r="G460" i="10688"/>
  <c r="E963" i="10688"/>
  <c r="E1131" i="10688" s="1"/>
  <c r="G795" i="10688"/>
  <c r="E133" i="10688" l="1"/>
  <c r="E300" i="10688"/>
  <c r="E119" i="10696"/>
  <c r="G127" i="10688"/>
  <c r="E1299" i="10688"/>
  <c r="E1467" i="10688" s="1"/>
  <c r="G1131" i="10688"/>
  <c r="E964" i="10688"/>
  <c r="E1132" i="10688" s="1"/>
  <c r="G796" i="10688"/>
  <c r="E462" i="10688"/>
  <c r="G294" i="10688"/>
  <c r="E1634" i="10688"/>
  <c r="E1802" i="10688" s="1"/>
  <c r="G1466" i="10688"/>
  <c r="E629" i="10688"/>
  <c r="E797" i="10688" s="1"/>
  <c r="G461" i="10688"/>
  <c r="E1969" i="10688"/>
  <c r="G1801" i="10688"/>
  <c r="E134" i="10688" l="1"/>
  <c r="E301" i="10688"/>
  <c r="E120" i="10696"/>
  <c r="E630" i="10688"/>
  <c r="E798" i="10688" s="1"/>
  <c r="G462" i="10688"/>
  <c r="E1300" i="10688"/>
  <c r="E1468" i="10688" s="1"/>
  <c r="G1132" i="10688"/>
  <c r="E965" i="10688"/>
  <c r="E1133" i="10688" s="1"/>
  <c r="G797" i="10688"/>
  <c r="E1635" i="10688"/>
  <c r="E1803" i="10688" s="1"/>
  <c r="G1467" i="10688"/>
  <c r="E1970" i="10688"/>
  <c r="G1802" i="10688"/>
  <c r="E463" i="10688"/>
  <c r="G295" i="10688"/>
  <c r="G128" i="10688"/>
  <c r="E135" i="10688" l="1"/>
  <c r="E302" i="10688"/>
  <c r="E121" i="10696"/>
  <c r="E1301" i="10688"/>
  <c r="E1469" i="10688" s="1"/>
  <c r="G1133" i="10688"/>
  <c r="E464" i="10688"/>
  <c r="G296" i="10688"/>
  <c r="E631" i="10688"/>
  <c r="E799" i="10688" s="1"/>
  <c r="G463" i="10688"/>
  <c r="E1636" i="10688"/>
  <c r="E1804" i="10688" s="1"/>
  <c r="G1468" i="10688"/>
  <c r="E1971" i="10688"/>
  <c r="G1803" i="10688"/>
  <c r="G129" i="10688"/>
  <c r="E966" i="10688"/>
  <c r="E1134" i="10688" s="1"/>
  <c r="G798" i="10688"/>
  <c r="E136" i="10688" l="1"/>
  <c r="E303" i="10688"/>
  <c r="E122" i="10696"/>
  <c r="E967" i="10688"/>
  <c r="E1135" i="10688" s="1"/>
  <c r="G799" i="10688"/>
  <c r="E1302" i="10688"/>
  <c r="E1470" i="10688" s="1"/>
  <c r="G1134" i="10688"/>
  <c r="E465" i="10688"/>
  <c r="G297" i="10688"/>
  <c r="G130" i="10688"/>
  <c r="E632" i="10688"/>
  <c r="E800" i="10688" s="1"/>
  <c r="G464" i="10688"/>
  <c r="E1972" i="10688"/>
  <c r="G1804" i="10688"/>
  <c r="E1637" i="10688"/>
  <c r="E1805" i="10688" s="1"/>
  <c r="G1469" i="10688"/>
  <c r="E137" i="10688" l="1"/>
  <c r="E304" i="10688"/>
  <c r="E123" i="10696"/>
  <c r="E466" i="10688"/>
  <c r="G298" i="10688"/>
  <c r="G131" i="10688"/>
  <c r="E633" i="10688"/>
  <c r="E801" i="10688" s="1"/>
  <c r="G465" i="10688"/>
  <c r="E1638" i="10688"/>
  <c r="E1806" i="10688" s="1"/>
  <c r="G1470" i="10688"/>
  <c r="E968" i="10688"/>
  <c r="E1136" i="10688" s="1"/>
  <c r="G800" i="10688"/>
  <c r="E1973" i="10688"/>
  <c r="G1805" i="10688"/>
  <c r="E1303" i="10688"/>
  <c r="E1471" i="10688" s="1"/>
  <c r="G1135" i="10688"/>
  <c r="E138" i="10688" l="1"/>
  <c r="E305" i="10688"/>
  <c r="E124" i="10696"/>
  <c r="E1974" i="10688"/>
  <c r="G1806" i="10688"/>
  <c r="E1639" i="10688"/>
  <c r="E1807" i="10688" s="1"/>
  <c r="G1471" i="10688"/>
  <c r="E969" i="10688"/>
  <c r="E1137" i="10688" s="1"/>
  <c r="G801" i="10688"/>
  <c r="E467" i="10688"/>
  <c r="G299" i="10688"/>
  <c r="G132" i="10688"/>
  <c r="E1304" i="10688"/>
  <c r="E1472" i="10688" s="1"/>
  <c r="G1136" i="10688"/>
  <c r="E634" i="10688"/>
  <c r="E802" i="10688" s="1"/>
  <c r="G466" i="10688"/>
  <c r="E139" i="10688" l="1"/>
  <c r="E306" i="10688"/>
  <c r="E125" i="10696"/>
  <c r="E635" i="10688"/>
  <c r="E803" i="10688" s="1"/>
  <c r="G467" i="10688"/>
  <c r="E1305" i="10688"/>
  <c r="E1473" i="10688" s="1"/>
  <c r="G1137" i="10688"/>
  <c r="E1640" i="10688"/>
  <c r="E1808" i="10688" s="1"/>
  <c r="G1472" i="10688"/>
  <c r="E1975" i="10688"/>
  <c r="G1807" i="10688"/>
  <c r="E970" i="10688"/>
  <c r="E1138" i="10688" s="1"/>
  <c r="G802" i="10688"/>
  <c r="E468" i="10688"/>
  <c r="G300" i="10688"/>
  <c r="G133" i="10688"/>
  <c r="E140" i="10688" l="1"/>
  <c r="E307" i="10688"/>
  <c r="E126" i="10696"/>
  <c r="E469" i="10688"/>
  <c r="G301" i="10688"/>
  <c r="G134" i="10688"/>
  <c r="E636" i="10688"/>
  <c r="E804" i="10688" s="1"/>
  <c r="G468" i="10688"/>
  <c r="E1641" i="10688"/>
  <c r="E1809" i="10688" s="1"/>
  <c r="G1473" i="10688"/>
  <c r="E1976" i="10688"/>
  <c r="G1808" i="10688"/>
  <c r="E1306" i="10688"/>
  <c r="E1474" i="10688" s="1"/>
  <c r="G1138" i="10688"/>
  <c r="E971" i="10688"/>
  <c r="E1139" i="10688" s="1"/>
  <c r="G803" i="10688"/>
  <c r="E141" i="10688" l="1"/>
  <c r="E308" i="10688"/>
  <c r="E127" i="10696"/>
  <c r="E1307" i="10688"/>
  <c r="E1475" i="10688" s="1"/>
  <c r="G1139" i="10688"/>
  <c r="E972" i="10688"/>
  <c r="E1140" i="10688" s="1"/>
  <c r="G804" i="10688"/>
  <c r="E1642" i="10688"/>
  <c r="E1810" i="10688" s="1"/>
  <c r="G1474" i="10688"/>
  <c r="E470" i="10688"/>
  <c r="G302" i="10688"/>
  <c r="G135" i="10688"/>
  <c r="E1977" i="10688"/>
  <c r="G1809" i="10688"/>
  <c r="E637" i="10688"/>
  <c r="E805" i="10688" s="1"/>
  <c r="G469" i="10688"/>
  <c r="E142" i="10688" l="1"/>
  <c r="E309" i="10688"/>
  <c r="E128" i="10696"/>
  <c r="E638" i="10688"/>
  <c r="E806" i="10688" s="1"/>
  <c r="G470" i="10688"/>
  <c r="E973" i="10688"/>
  <c r="E1141" i="10688" s="1"/>
  <c r="G805" i="10688"/>
  <c r="E1308" i="10688"/>
  <c r="E1476" i="10688" s="1"/>
  <c r="G1140" i="10688"/>
  <c r="E1978" i="10688"/>
  <c r="G1810" i="10688"/>
  <c r="E471" i="10688"/>
  <c r="G303" i="10688"/>
  <c r="G136" i="10688"/>
  <c r="E1643" i="10688"/>
  <c r="E1811" i="10688" s="1"/>
  <c r="G1475" i="10688"/>
  <c r="E143" i="10688" l="1"/>
  <c r="E310" i="10688"/>
  <c r="E129" i="10696"/>
  <c r="E1979" i="10688"/>
  <c r="G1811" i="10688"/>
  <c r="E1644" i="10688"/>
  <c r="E1812" i="10688" s="1"/>
  <c r="G1476" i="10688"/>
  <c r="E472" i="10688"/>
  <c r="G304" i="10688"/>
  <c r="G137" i="10688"/>
  <c r="E1309" i="10688"/>
  <c r="E1477" i="10688" s="1"/>
  <c r="G1141" i="10688"/>
  <c r="E639" i="10688"/>
  <c r="E807" i="10688" s="1"/>
  <c r="G471" i="10688"/>
  <c r="E974" i="10688"/>
  <c r="E1142" i="10688" s="1"/>
  <c r="G806" i="10688"/>
  <c r="E144" i="10688" l="1"/>
  <c r="E311" i="10688"/>
  <c r="E130" i="10696"/>
  <c r="G138" i="10688"/>
  <c r="E473" i="10688"/>
  <c r="G305" i="10688"/>
  <c r="E975" i="10688"/>
  <c r="E1143" i="10688" s="1"/>
  <c r="G807" i="10688"/>
  <c r="E1310" i="10688"/>
  <c r="E1478" i="10688" s="1"/>
  <c r="G1142" i="10688"/>
  <c r="E640" i="10688"/>
  <c r="E808" i="10688" s="1"/>
  <c r="G472" i="10688"/>
  <c r="E1980" i="10688"/>
  <c r="G1812" i="10688"/>
  <c r="E1645" i="10688"/>
  <c r="E1813" i="10688" s="1"/>
  <c r="G1477" i="10688"/>
  <c r="E145" i="10688" l="1"/>
  <c r="E312" i="10688"/>
  <c r="E131" i="10696"/>
  <c r="E1981" i="10688"/>
  <c r="G1813" i="10688"/>
  <c r="E1311" i="10688"/>
  <c r="E1479" i="10688" s="1"/>
  <c r="G1143" i="10688"/>
  <c r="E1646" i="10688"/>
  <c r="E1814" i="10688" s="1"/>
  <c r="G1478" i="10688"/>
  <c r="E641" i="10688"/>
  <c r="E809" i="10688" s="1"/>
  <c r="G473" i="10688"/>
  <c r="E976" i="10688"/>
  <c r="E1144" i="10688" s="1"/>
  <c r="G808" i="10688"/>
  <c r="E474" i="10688"/>
  <c r="G306" i="10688"/>
  <c r="G139" i="10688"/>
  <c r="E146" i="10688" l="1"/>
  <c r="E313" i="10688"/>
  <c r="E132" i="10696"/>
  <c r="E1982" i="10688"/>
  <c r="G1814" i="10688"/>
  <c r="E977" i="10688"/>
  <c r="E1145" i="10688" s="1"/>
  <c r="G809" i="10688"/>
  <c r="G140" i="10688"/>
  <c r="E475" i="10688"/>
  <c r="G307" i="10688"/>
  <c r="E642" i="10688"/>
  <c r="E810" i="10688" s="1"/>
  <c r="G474" i="10688"/>
  <c r="E1647" i="10688"/>
  <c r="E1815" i="10688" s="1"/>
  <c r="G1479" i="10688"/>
  <c r="E1312" i="10688"/>
  <c r="E1480" i="10688" s="1"/>
  <c r="G1144" i="10688"/>
  <c r="E147" i="10688" l="1"/>
  <c r="E314" i="10688"/>
  <c r="E133" i="10696"/>
  <c r="E1648" i="10688"/>
  <c r="E1816" i="10688" s="1"/>
  <c r="G1480" i="10688"/>
  <c r="E476" i="10688"/>
  <c r="G308" i="10688"/>
  <c r="G141" i="10688"/>
  <c r="E1983" i="10688"/>
  <c r="G1815" i="10688"/>
  <c r="E1313" i="10688"/>
  <c r="E1481" i="10688" s="1"/>
  <c r="G1145" i="10688"/>
  <c r="E643" i="10688"/>
  <c r="E811" i="10688" s="1"/>
  <c r="G475" i="10688"/>
  <c r="E978" i="10688"/>
  <c r="E1146" i="10688" s="1"/>
  <c r="G810" i="10688"/>
  <c r="E148" i="10688" l="1"/>
  <c r="E315" i="10688"/>
  <c r="E134" i="10696"/>
  <c r="E1314" i="10688"/>
  <c r="E1482" i="10688" s="1"/>
  <c r="G1146" i="10688"/>
  <c r="E477" i="10688"/>
  <c r="G309" i="10688"/>
  <c r="G142" i="10688"/>
  <c r="E979" i="10688"/>
  <c r="E1147" i="10688" s="1"/>
  <c r="G811" i="10688"/>
  <c r="E644" i="10688"/>
  <c r="E812" i="10688" s="1"/>
  <c r="G476" i="10688"/>
  <c r="E1649" i="10688"/>
  <c r="E1817" i="10688" s="1"/>
  <c r="G1481" i="10688"/>
  <c r="E1984" i="10688"/>
  <c r="G1816" i="10688"/>
  <c r="E149" i="10688" l="1"/>
  <c r="E316" i="10688"/>
  <c r="E135" i="10696"/>
  <c r="E1315" i="10688"/>
  <c r="E1483" i="10688" s="1"/>
  <c r="G1147" i="10688"/>
  <c r="E478" i="10688"/>
  <c r="G310" i="10688"/>
  <c r="E1985" i="10688"/>
  <c r="G1817" i="10688"/>
  <c r="E645" i="10688"/>
  <c r="E813" i="10688" s="1"/>
  <c r="G477" i="10688"/>
  <c r="E980" i="10688"/>
  <c r="E1148" i="10688" s="1"/>
  <c r="G812" i="10688"/>
  <c r="G143" i="10688"/>
  <c r="E1650" i="10688"/>
  <c r="E1818" i="10688" s="1"/>
  <c r="G1482" i="10688"/>
  <c r="E150" i="10688" l="1"/>
  <c r="E317" i="10688"/>
  <c r="E136" i="10696"/>
  <c r="E981" i="10688"/>
  <c r="E1149" i="10688" s="1"/>
  <c r="G813" i="10688"/>
  <c r="E1986" i="10688"/>
  <c r="G1818" i="10688"/>
  <c r="E479" i="10688"/>
  <c r="G311" i="10688"/>
  <c r="G144" i="10688"/>
  <c r="E646" i="10688"/>
  <c r="E814" i="10688" s="1"/>
  <c r="G478" i="10688"/>
  <c r="E1316" i="10688"/>
  <c r="E1484" i="10688" s="1"/>
  <c r="G1148" i="10688"/>
  <c r="E1651" i="10688"/>
  <c r="E1819" i="10688" s="1"/>
  <c r="G1483" i="10688"/>
  <c r="E151" i="10688" l="1"/>
  <c r="E318" i="10688"/>
  <c r="E137" i="10696"/>
  <c r="G145" i="10688"/>
  <c r="E1987" i="10688"/>
  <c r="G1819" i="10688"/>
  <c r="E480" i="10688"/>
  <c r="G312" i="10688"/>
  <c r="E1652" i="10688"/>
  <c r="E1820" i="10688" s="1"/>
  <c r="G1484" i="10688"/>
  <c r="E982" i="10688"/>
  <c r="E1150" i="10688" s="1"/>
  <c r="G814" i="10688"/>
  <c r="E647" i="10688"/>
  <c r="E815" i="10688" s="1"/>
  <c r="G479" i="10688"/>
  <c r="E1317" i="10688"/>
  <c r="E1485" i="10688" s="1"/>
  <c r="G1149" i="10688"/>
  <c r="E152" i="10688" l="1"/>
  <c r="E319" i="10688"/>
  <c r="E138" i="10696"/>
  <c r="E1988" i="10688"/>
  <c r="G1820" i="10688"/>
  <c r="E1653" i="10688"/>
  <c r="E1821" i="10688" s="1"/>
  <c r="G1485" i="10688"/>
  <c r="E648" i="10688"/>
  <c r="E816" i="10688" s="1"/>
  <c r="G480" i="10688"/>
  <c r="E983" i="10688"/>
  <c r="E1151" i="10688" s="1"/>
  <c r="G815" i="10688"/>
  <c r="E1318" i="10688"/>
  <c r="E1486" i="10688" s="1"/>
  <c r="G1150" i="10688"/>
  <c r="E481" i="10688"/>
  <c r="G313" i="10688"/>
  <c r="G146" i="10688"/>
  <c r="E153" i="10688" l="1"/>
  <c r="E320" i="10688"/>
  <c r="E139" i="10696"/>
  <c r="E1319" i="10688"/>
  <c r="E1487" i="10688" s="1"/>
  <c r="G1151" i="10688"/>
  <c r="G147" i="10688"/>
  <c r="E649" i="10688"/>
  <c r="E817" i="10688" s="1"/>
  <c r="G481" i="10688"/>
  <c r="E1989" i="10688"/>
  <c r="G1821" i="10688"/>
  <c r="E482" i="10688"/>
  <c r="G314" i="10688"/>
  <c r="E984" i="10688"/>
  <c r="E1152" i="10688" s="1"/>
  <c r="G816" i="10688"/>
  <c r="E1654" i="10688"/>
  <c r="E1822" i="10688" s="1"/>
  <c r="G1486" i="10688"/>
  <c r="E154" i="10688" l="1"/>
  <c r="E321" i="10688"/>
  <c r="E140" i="10696"/>
  <c r="E1990" i="10688"/>
  <c r="G1822" i="10688"/>
  <c r="E985" i="10688"/>
  <c r="E1153" i="10688" s="1"/>
  <c r="G817" i="10688"/>
  <c r="E1320" i="10688"/>
  <c r="E1488" i="10688" s="1"/>
  <c r="G1152" i="10688"/>
  <c r="E483" i="10688"/>
  <c r="G315" i="10688"/>
  <c r="G148" i="10688"/>
  <c r="E650" i="10688"/>
  <c r="E818" i="10688" s="1"/>
  <c r="G482" i="10688"/>
  <c r="E1655" i="10688"/>
  <c r="E1823" i="10688" s="1"/>
  <c r="G1487" i="10688"/>
  <c r="E155" i="10688" l="1"/>
  <c r="E322" i="10688"/>
  <c r="E141" i="10696"/>
  <c r="E1656" i="10688"/>
  <c r="E1824" i="10688" s="1"/>
  <c r="G1488" i="10688"/>
  <c r="E1991" i="10688"/>
  <c r="G1823" i="10688"/>
  <c r="E986" i="10688"/>
  <c r="E1154" i="10688" s="1"/>
  <c r="G818" i="10688"/>
  <c r="E1321" i="10688"/>
  <c r="E1489" i="10688" s="1"/>
  <c r="G1153" i="10688"/>
  <c r="E651" i="10688"/>
  <c r="E819" i="10688" s="1"/>
  <c r="G483" i="10688"/>
  <c r="E484" i="10688"/>
  <c r="G316" i="10688"/>
  <c r="G149" i="10688"/>
  <c r="E156" i="10688" l="1"/>
  <c r="E323" i="10688"/>
  <c r="E142" i="10696"/>
  <c r="E1657" i="10688"/>
  <c r="E1825" i="10688" s="1"/>
  <c r="G1489" i="10688"/>
  <c r="E1322" i="10688"/>
  <c r="E1490" i="10688" s="1"/>
  <c r="G1154" i="10688"/>
  <c r="E652" i="10688"/>
  <c r="E820" i="10688" s="1"/>
  <c r="G484" i="10688"/>
  <c r="E485" i="10688"/>
  <c r="G317" i="10688"/>
  <c r="G150" i="10688"/>
  <c r="E987" i="10688"/>
  <c r="E1155" i="10688" s="1"/>
  <c r="G819" i="10688"/>
  <c r="E1992" i="10688"/>
  <c r="G1824" i="10688"/>
  <c r="E157" i="10688" l="1"/>
  <c r="E324" i="10688"/>
  <c r="E143" i="10696"/>
  <c r="E653" i="10688"/>
  <c r="E821" i="10688" s="1"/>
  <c r="G485" i="10688"/>
  <c r="E988" i="10688"/>
  <c r="E1156" i="10688" s="1"/>
  <c r="G820" i="10688"/>
  <c r="E1658" i="10688"/>
  <c r="E1826" i="10688" s="1"/>
  <c r="G1490" i="10688"/>
  <c r="E1323" i="10688"/>
  <c r="E1491" i="10688" s="1"/>
  <c r="G1155" i="10688"/>
  <c r="E486" i="10688"/>
  <c r="G318" i="10688"/>
  <c r="G151" i="10688"/>
  <c r="E1993" i="10688"/>
  <c r="G1825" i="10688"/>
  <c r="E158" i="10688" l="1"/>
  <c r="E325" i="10688"/>
  <c r="E144" i="10696"/>
  <c r="E1659" i="10688"/>
  <c r="E1827" i="10688" s="1"/>
  <c r="G1491" i="10688"/>
  <c r="G152" i="10688"/>
  <c r="E1324" i="10688"/>
  <c r="E1492" i="10688" s="1"/>
  <c r="G1156" i="10688"/>
  <c r="E1994" i="10688"/>
  <c r="G1826" i="10688"/>
  <c r="E487" i="10688"/>
  <c r="G319" i="10688"/>
  <c r="E654" i="10688"/>
  <c r="E822" i="10688" s="1"/>
  <c r="G486" i="10688"/>
  <c r="E989" i="10688"/>
  <c r="E1157" i="10688" s="1"/>
  <c r="G821" i="10688"/>
  <c r="E159" i="10688" l="1"/>
  <c r="E326" i="10688"/>
  <c r="E145" i="10696"/>
  <c r="E1660" i="10688"/>
  <c r="E1828" i="10688" s="1"/>
  <c r="G1492" i="10688"/>
  <c r="E990" i="10688"/>
  <c r="E1158" i="10688" s="1"/>
  <c r="G822" i="10688"/>
  <c r="E488" i="10688"/>
  <c r="G320" i="10688"/>
  <c r="E1325" i="10688"/>
  <c r="E1493" i="10688" s="1"/>
  <c r="G1157" i="10688"/>
  <c r="G153" i="10688"/>
  <c r="E655" i="10688"/>
  <c r="E823" i="10688" s="1"/>
  <c r="G487" i="10688"/>
  <c r="E1995" i="10688"/>
  <c r="G1827" i="10688"/>
  <c r="E160" i="10688" l="1"/>
  <c r="E327" i="10688"/>
  <c r="E146" i="10696"/>
  <c r="E1661" i="10688"/>
  <c r="E1829" i="10688" s="1"/>
  <c r="G1493" i="10688"/>
  <c r="E1326" i="10688"/>
  <c r="E1494" i="10688" s="1"/>
  <c r="G1158" i="10688"/>
  <c r="E656" i="10688"/>
  <c r="E824" i="10688" s="1"/>
  <c r="G488" i="10688"/>
  <c r="E991" i="10688"/>
  <c r="E1159" i="10688" s="1"/>
  <c r="G823" i="10688"/>
  <c r="E489" i="10688"/>
  <c r="G321" i="10688"/>
  <c r="G154" i="10688"/>
  <c r="E1996" i="10688"/>
  <c r="G1828" i="10688"/>
  <c r="E161" i="10688" l="1"/>
  <c r="E328" i="10688"/>
  <c r="E147" i="10696"/>
  <c r="E1327" i="10688"/>
  <c r="E1495" i="10688" s="1"/>
  <c r="G1159" i="10688"/>
  <c r="E490" i="10688"/>
  <c r="G322" i="10688"/>
  <c r="G155" i="10688"/>
  <c r="E1662" i="10688"/>
  <c r="E1830" i="10688" s="1"/>
  <c r="G1494" i="10688"/>
  <c r="E992" i="10688"/>
  <c r="E1160" i="10688" s="1"/>
  <c r="G824" i="10688"/>
  <c r="E657" i="10688"/>
  <c r="E825" i="10688" s="1"/>
  <c r="G489" i="10688"/>
  <c r="E1997" i="10688"/>
  <c r="G1829" i="10688"/>
  <c r="E162" i="10688" l="1"/>
  <c r="E329" i="10688"/>
  <c r="E148" i="10696"/>
  <c r="E491" i="10688"/>
  <c r="G323" i="10688"/>
  <c r="E993" i="10688"/>
  <c r="E1161" i="10688" s="1"/>
  <c r="G825" i="10688"/>
  <c r="E658" i="10688"/>
  <c r="E826" i="10688" s="1"/>
  <c r="G490" i="10688"/>
  <c r="E1328" i="10688"/>
  <c r="E1496" i="10688" s="1"/>
  <c r="G1160" i="10688"/>
  <c r="E1998" i="10688"/>
  <c r="G1830" i="10688"/>
  <c r="G156" i="10688"/>
  <c r="E1663" i="10688"/>
  <c r="E1831" i="10688" s="1"/>
  <c r="G1495" i="10688"/>
  <c r="E163" i="10688" l="1"/>
  <c r="E330" i="10688"/>
  <c r="E149" i="10696"/>
  <c r="E994" i="10688"/>
  <c r="E1162" i="10688" s="1"/>
  <c r="G826" i="10688"/>
  <c r="E1999" i="10688"/>
  <c r="G1831" i="10688"/>
  <c r="E492" i="10688"/>
  <c r="G324" i="10688"/>
  <c r="G157" i="10688"/>
  <c r="E1329" i="10688"/>
  <c r="E1497" i="10688" s="1"/>
  <c r="G1161" i="10688"/>
  <c r="E1664" i="10688"/>
  <c r="E1832" i="10688" s="1"/>
  <c r="G1496" i="10688"/>
  <c r="E659" i="10688"/>
  <c r="E827" i="10688" s="1"/>
  <c r="G491" i="10688"/>
  <c r="E164" i="10688" l="1"/>
  <c r="E331" i="10688"/>
  <c r="E150" i="10696"/>
  <c r="E995" i="10688"/>
  <c r="E1163" i="10688" s="1"/>
  <c r="G827" i="10688"/>
  <c r="E660" i="10688"/>
  <c r="E828" i="10688" s="1"/>
  <c r="G492" i="10688"/>
  <c r="E1665" i="10688"/>
  <c r="E1833" i="10688" s="1"/>
  <c r="G1497" i="10688"/>
  <c r="E493" i="10688"/>
  <c r="G325" i="10688"/>
  <c r="G158" i="10688"/>
  <c r="E2000" i="10688"/>
  <c r="G1832" i="10688"/>
  <c r="E1330" i="10688"/>
  <c r="E1498" i="10688" s="1"/>
  <c r="G1162" i="10688"/>
  <c r="E165" i="10688" l="1"/>
  <c r="E332" i="10688"/>
  <c r="E151" i="10696"/>
  <c r="E661" i="10688"/>
  <c r="E829" i="10688" s="1"/>
  <c r="G493" i="10688"/>
  <c r="E1666" i="10688"/>
  <c r="E1834" i="10688" s="1"/>
  <c r="G1498" i="10688"/>
  <c r="E996" i="10688"/>
  <c r="E1164" i="10688" s="1"/>
  <c r="G828" i="10688"/>
  <c r="E2001" i="10688"/>
  <c r="G1833" i="10688"/>
  <c r="E494" i="10688"/>
  <c r="G326" i="10688"/>
  <c r="G159" i="10688"/>
  <c r="E1331" i="10688"/>
  <c r="E1499" i="10688" s="1"/>
  <c r="G1163" i="10688"/>
  <c r="E166" i="10688" l="1"/>
  <c r="E333" i="10688"/>
  <c r="E152" i="10696"/>
  <c r="E1667" i="10688"/>
  <c r="E1835" i="10688" s="1"/>
  <c r="G1499" i="10688"/>
  <c r="E1332" i="10688"/>
  <c r="E1500" i="10688" s="1"/>
  <c r="G1164" i="10688"/>
  <c r="E495" i="10688"/>
  <c r="G327" i="10688"/>
  <c r="G160" i="10688"/>
  <c r="E2002" i="10688"/>
  <c r="G1834" i="10688"/>
  <c r="E662" i="10688"/>
  <c r="E830" i="10688" s="1"/>
  <c r="G494" i="10688"/>
  <c r="E997" i="10688"/>
  <c r="E1165" i="10688" s="1"/>
  <c r="G829" i="10688"/>
  <c r="E167" i="10688" l="1"/>
  <c r="E334" i="10688"/>
  <c r="E153" i="10696"/>
  <c r="E663" i="10688"/>
  <c r="E831" i="10688" s="1"/>
  <c r="G495" i="10688"/>
  <c r="E998" i="10688"/>
  <c r="E1166" i="10688" s="1"/>
  <c r="G830" i="10688"/>
  <c r="E1668" i="10688"/>
  <c r="E1836" i="10688" s="1"/>
  <c r="G1500" i="10688"/>
  <c r="G161" i="10688"/>
  <c r="E496" i="10688"/>
  <c r="G328" i="10688"/>
  <c r="E1333" i="10688"/>
  <c r="E1501" i="10688" s="1"/>
  <c r="G1165" i="10688"/>
  <c r="E2003" i="10688"/>
  <c r="G1835" i="10688"/>
  <c r="E168" i="10688" l="1"/>
  <c r="E335" i="10688"/>
  <c r="E154" i="10696"/>
  <c r="G162" i="10688"/>
  <c r="E2004" i="10688"/>
  <c r="G1836" i="10688"/>
  <c r="E497" i="10688"/>
  <c r="G329" i="10688"/>
  <c r="E1334" i="10688"/>
  <c r="E1502" i="10688" s="1"/>
  <c r="G1166" i="10688"/>
  <c r="E1669" i="10688"/>
  <c r="E1837" i="10688" s="1"/>
  <c r="G1501" i="10688"/>
  <c r="E664" i="10688"/>
  <c r="E832" i="10688" s="1"/>
  <c r="G496" i="10688"/>
  <c r="E999" i="10688"/>
  <c r="E1167" i="10688" s="1"/>
  <c r="G831" i="10688"/>
  <c r="E169" i="10688" l="1"/>
  <c r="E336" i="10688"/>
  <c r="E155" i="10696"/>
  <c r="E1335" i="10688"/>
  <c r="E1503" i="10688" s="1"/>
  <c r="G1167" i="10688"/>
  <c r="E665" i="10688"/>
  <c r="E833" i="10688" s="1"/>
  <c r="G497" i="10688"/>
  <c r="E1000" i="10688"/>
  <c r="E1168" i="10688" s="1"/>
  <c r="G832" i="10688"/>
  <c r="E2005" i="10688"/>
  <c r="G1837" i="10688"/>
  <c r="E498" i="10688"/>
  <c r="G330" i="10688"/>
  <c r="E1670" i="10688"/>
  <c r="E1838" i="10688" s="1"/>
  <c r="G1502" i="10688"/>
  <c r="G163" i="10688"/>
  <c r="E170" i="10688" l="1"/>
  <c r="E337" i="10688"/>
  <c r="E156" i="10696"/>
  <c r="E499" i="10688"/>
  <c r="G331" i="10688"/>
  <c r="E2006" i="10688"/>
  <c r="G1838" i="10688"/>
  <c r="E1001" i="10688"/>
  <c r="E1169" i="10688" s="1"/>
  <c r="G833" i="10688"/>
  <c r="G164" i="10688"/>
  <c r="E1336" i="10688"/>
  <c r="E1504" i="10688" s="1"/>
  <c r="G1168" i="10688"/>
  <c r="E666" i="10688"/>
  <c r="E834" i="10688" s="1"/>
  <c r="G498" i="10688"/>
  <c r="E1671" i="10688"/>
  <c r="E1839" i="10688" s="1"/>
  <c r="G1503" i="10688"/>
  <c r="E171" i="10688" l="1"/>
  <c r="E338" i="10688"/>
  <c r="E157" i="10696"/>
  <c r="G165" i="10688"/>
  <c r="E2007" i="10688"/>
  <c r="G1839" i="10688"/>
  <c r="E1337" i="10688"/>
  <c r="E1505" i="10688" s="1"/>
  <c r="G1169" i="10688"/>
  <c r="E1002" i="10688"/>
  <c r="E1170" i="10688" s="1"/>
  <c r="G834" i="10688"/>
  <c r="E1672" i="10688"/>
  <c r="E1840" i="10688" s="1"/>
  <c r="G1504" i="10688"/>
  <c r="E500" i="10688"/>
  <c r="G332" i="10688"/>
  <c r="E667" i="10688"/>
  <c r="E835" i="10688" s="1"/>
  <c r="G499" i="10688"/>
  <c r="E172" i="10688" l="1"/>
  <c r="E339" i="10688"/>
  <c r="E158" i="10696"/>
  <c r="E1338" i="10688"/>
  <c r="E1506" i="10688" s="1"/>
  <c r="G1170" i="10688"/>
  <c r="E1003" i="10688"/>
  <c r="E1171" i="10688" s="1"/>
  <c r="G835" i="10688"/>
  <c r="E1673" i="10688"/>
  <c r="E1841" i="10688" s="1"/>
  <c r="G1505" i="10688"/>
  <c r="E668" i="10688"/>
  <c r="E836" i="10688" s="1"/>
  <c r="G500" i="10688"/>
  <c r="E2008" i="10688"/>
  <c r="G1840" i="10688"/>
  <c r="E501" i="10688"/>
  <c r="G333" i="10688"/>
  <c r="G166" i="10688"/>
  <c r="E173" i="10688" l="1"/>
  <c r="E340" i="10688"/>
  <c r="E159" i="10696"/>
  <c r="E502" i="10688"/>
  <c r="G334" i="10688"/>
  <c r="E1004" i="10688"/>
  <c r="E1172" i="10688" s="1"/>
  <c r="G836" i="10688"/>
  <c r="E669" i="10688"/>
  <c r="E837" i="10688" s="1"/>
  <c r="G501" i="10688"/>
  <c r="E1339" i="10688"/>
  <c r="E1507" i="10688" s="1"/>
  <c r="G1171" i="10688"/>
  <c r="G167" i="10688"/>
  <c r="E2009" i="10688"/>
  <c r="G1841" i="10688"/>
  <c r="E1674" i="10688"/>
  <c r="E1842" i="10688" s="1"/>
  <c r="G1506" i="10688"/>
  <c r="E174" i="10688" l="1"/>
  <c r="E341" i="10688"/>
  <c r="E160" i="10696"/>
  <c r="E1675" i="10688"/>
  <c r="E1843" i="10688" s="1"/>
  <c r="G1507" i="10688"/>
  <c r="E2010" i="10688"/>
  <c r="G1842" i="10688"/>
  <c r="E1340" i="10688"/>
  <c r="E1508" i="10688" s="1"/>
  <c r="G1172" i="10688"/>
  <c r="E1005" i="10688"/>
  <c r="E1173" i="10688" s="1"/>
  <c r="G837" i="10688"/>
  <c r="E503" i="10688"/>
  <c r="G335" i="10688"/>
  <c r="G168" i="10688"/>
  <c r="E670" i="10688"/>
  <c r="E838" i="10688" s="1"/>
  <c r="G502" i="10688"/>
  <c r="E175" i="10688" l="1"/>
  <c r="E342" i="10688"/>
  <c r="E161" i="10696"/>
  <c r="E1341" i="10688"/>
  <c r="E1509" i="10688" s="1"/>
  <c r="G1173" i="10688"/>
  <c r="E1006" i="10688"/>
  <c r="E1174" i="10688" s="1"/>
  <c r="G838" i="10688"/>
  <c r="E504" i="10688"/>
  <c r="G336" i="10688"/>
  <c r="G169" i="10688"/>
  <c r="E1676" i="10688"/>
  <c r="E1844" i="10688" s="1"/>
  <c r="G1508" i="10688"/>
  <c r="E671" i="10688"/>
  <c r="E839" i="10688" s="1"/>
  <c r="G503" i="10688"/>
  <c r="E2011" i="10688"/>
  <c r="G1843" i="10688"/>
  <c r="E176" i="10688" l="1"/>
  <c r="E343" i="10688"/>
  <c r="E162" i="10696"/>
  <c r="G170" i="10688"/>
  <c r="E672" i="10688"/>
  <c r="E840" i="10688" s="1"/>
  <c r="G504" i="10688"/>
  <c r="E1007" i="10688"/>
  <c r="E1175" i="10688" s="1"/>
  <c r="G839" i="10688"/>
  <c r="E1342" i="10688"/>
  <c r="E1510" i="10688" s="1"/>
  <c r="G1174" i="10688"/>
  <c r="E2012" i="10688"/>
  <c r="G1844" i="10688"/>
  <c r="E505" i="10688"/>
  <c r="G337" i="10688"/>
  <c r="E1677" i="10688"/>
  <c r="E1845" i="10688" s="1"/>
  <c r="G1509" i="10688"/>
  <c r="E177" i="10688" l="1"/>
  <c r="E345" i="10688" s="1"/>
  <c r="E344" i="10688"/>
  <c r="E163" i="10696"/>
  <c r="E1678" i="10688"/>
  <c r="E1846" i="10688" s="1"/>
  <c r="G1510" i="10688"/>
  <c r="E2013" i="10688"/>
  <c r="G1845" i="10688"/>
  <c r="E1343" i="10688"/>
  <c r="E1511" i="10688" s="1"/>
  <c r="G1175" i="10688"/>
  <c r="E673" i="10688"/>
  <c r="E841" i="10688" s="1"/>
  <c r="G505" i="10688"/>
  <c r="E1008" i="10688"/>
  <c r="E1176" i="10688" s="1"/>
  <c r="G840" i="10688"/>
  <c r="E506" i="10688"/>
  <c r="G338" i="10688"/>
  <c r="G171" i="10688"/>
  <c r="E164" i="10696" l="1"/>
  <c r="E1009" i="10688"/>
  <c r="E1177" i="10688" s="1"/>
  <c r="G841" i="10688"/>
  <c r="G172" i="10688"/>
  <c r="E674" i="10688"/>
  <c r="E842" i="10688" s="1"/>
  <c r="G506" i="10688"/>
  <c r="E507" i="10688"/>
  <c r="G339" i="10688"/>
  <c r="E1679" i="10688"/>
  <c r="E1847" i="10688" s="1"/>
  <c r="G1511" i="10688"/>
  <c r="E1344" i="10688"/>
  <c r="E1512" i="10688" s="1"/>
  <c r="G1176" i="10688"/>
  <c r="E2014" i="10688"/>
  <c r="G1846" i="10688"/>
  <c r="E165" i="10696" l="1"/>
  <c r="E1010" i="10688"/>
  <c r="E1178" i="10688" s="1"/>
  <c r="G842" i="10688"/>
  <c r="E675" i="10688"/>
  <c r="E843" i="10688" s="1"/>
  <c r="G507" i="10688"/>
  <c r="E1680" i="10688"/>
  <c r="E1848" i="10688" s="1"/>
  <c r="G1512" i="10688"/>
  <c r="E508" i="10688"/>
  <c r="G340" i="10688"/>
  <c r="G173" i="10688"/>
  <c r="E2015" i="10688"/>
  <c r="G1847" i="10688"/>
  <c r="E1345" i="10688"/>
  <c r="E1513" i="10688" s="1"/>
  <c r="G1177" i="10688"/>
  <c r="E166" i="10696" l="1"/>
  <c r="E1681" i="10688"/>
  <c r="E1849" i="10688" s="1"/>
  <c r="G1513" i="10688"/>
  <c r="E1011" i="10688"/>
  <c r="E1179" i="10688" s="1"/>
  <c r="G843" i="10688"/>
  <c r="E509" i="10688"/>
  <c r="G341" i="10688"/>
  <c r="E676" i="10688"/>
  <c r="E844" i="10688" s="1"/>
  <c r="G508" i="10688"/>
  <c r="E2016" i="10688"/>
  <c r="G1848" i="10688"/>
  <c r="G174" i="10688"/>
  <c r="E1346" i="10688"/>
  <c r="E1514" i="10688" s="1"/>
  <c r="G1178" i="10688"/>
  <c r="E167" i="10696" l="1"/>
  <c r="E1682" i="10688"/>
  <c r="E1850" i="10688" s="1"/>
  <c r="G1514" i="10688"/>
  <c r="E677" i="10688"/>
  <c r="E845" i="10688" s="1"/>
  <c r="G509" i="10688"/>
  <c r="E510" i="10688"/>
  <c r="G342" i="10688"/>
  <c r="G175" i="10688"/>
  <c r="E1347" i="10688"/>
  <c r="E1515" i="10688" s="1"/>
  <c r="G1179" i="10688"/>
  <c r="E1012" i="10688"/>
  <c r="E1180" i="10688" s="1"/>
  <c r="G844" i="10688"/>
  <c r="E2017" i="10688"/>
  <c r="G1849" i="10688"/>
  <c r="G176" i="10688" l="1"/>
  <c r="E511" i="10688"/>
  <c r="G343" i="10688"/>
  <c r="E1013" i="10688"/>
  <c r="E1181" i="10688" s="1"/>
  <c r="G845" i="10688"/>
  <c r="E1348" i="10688"/>
  <c r="E1516" i="10688" s="1"/>
  <c r="G1180" i="10688"/>
  <c r="E1683" i="10688"/>
  <c r="E1851" i="10688" s="1"/>
  <c r="G1515" i="10688"/>
  <c r="E678" i="10688"/>
  <c r="E846" i="10688" s="1"/>
  <c r="G510" i="10688"/>
  <c r="E2018" i="10688"/>
  <c r="G1850" i="10688"/>
  <c r="E1014" i="10688" l="1"/>
  <c r="E1182" i="10688" s="1"/>
  <c r="G846" i="10688"/>
  <c r="E679" i="10688"/>
  <c r="E847" i="10688" s="1"/>
  <c r="G511" i="10688"/>
  <c r="E1684" i="10688"/>
  <c r="E1852" i="10688" s="1"/>
  <c r="G1516" i="10688"/>
  <c r="E1349" i="10688"/>
  <c r="E1517" i="10688" s="1"/>
  <c r="G1181" i="10688"/>
  <c r="E2019" i="10688"/>
  <c r="G1851" i="10688"/>
  <c r="E512" i="10688"/>
  <c r="G344" i="10688"/>
  <c r="E1685" i="10688" l="1"/>
  <c r="E1853" i="10688" s="1"/>
  <c r="G1517" i="10688"/>
  <c r="E680" i="10688"/>
  <c r="E848" i="10688" s="1"/>
  <c r="G512" i="10688"/>
  <c r="E1015" i="10688"/>
  <c r="E1183" i="10688" s="1"/>
  <c r="G847" i="10688"/>
  <c r="E2020" i="10688"/>
  <c r="G1852" i="10688"/>
  <c r="E1350" i="10688"/>
  <c r="E1518" i="10688" s="1"/>
  <c r="G1182" i="10688"/>
  <c r="E1016" i="10688" l="1"/>
  <c r="E1184" i="10688" s="1"/>
  <c r="G848" i="10688"/>
  <c r="E1686" i="10688"/>
  <c r="E1854" i="10688" s="1"/>
  <c r="G1518" i="10688"/>
  <c r="E1351" i="10688"/>
  <c r="E1519" i="10688" s="1"/>
  <c r="G1183" i="10688"/>
  <c r="E2021" i="10688"/>
  <c r="G1853" i="10688"/>
  <c r="E1687" i="10688" l="1"/>
  <c r="E1855" i="10688" s="1"/>
  <c r="G1519" i="10688"/>
  <c r="E2022" i="10688"/>
  <c r="G1854" i="10688"/>
  <c r="E1352" i="10688"/>
  <c r="E1520" i="10688" s="1"/>
  <c r="G1184" i="10688"/>
  <c r="E2023" i="10688" l="1"/>
  <c r="G1855" i="10688"/>
  <c r="E1688" i="10688"/>
  <c r="E1856" i="10688" s="1"/>
  <c r="G1520" i="10688"/>
  <c r="E2024" i="10688" l="1"/>
  <c r="G1856" i="10688"/>
  <c r="G850" i="10688" l="1"/>
  <c r="G1186" i="10688" l="1"/>
  <c r="G1522" i="10688"/>
  <c r="G851" i="10688"/>
  <c r="G1858" i="10688" l="1"/>
  <c r="G1523" i="10688"/>
  <c r="G1187" i="10688"/>
  <c r="G852" i="10688"/>
  <c r="G514" i="10688"/>
  <c r="E168" i="10696" l="1"/>
  <c r="G1188" i="10688"/>
  <c r="G1524" i="10688"/>
  <c r="G1859" i="10688"/>
  <c r="G853" i="10688"/>
  <c r="G515" i="10688"/>
  <c r="G177" i="10688" l="1"/>
  <c r="G1860" i="10688"/>
  <c r="G1525" i="10688"/>
  <c r="G1189" i="10688"/>
  <c r="G854" i="10688"/>
  <c r="G516" i="10688"/>
  <c r="E513" i="10688" l="1"/>
  <c r="G345" i="10688"/>
  <c r="G1190" i="10688"/>
  <c r="G1526" i="10688"/>
  <c r="G1861" i="10688"/>
  <c r="G855" i="10688"/>
  <c r="G517" i="10688"/>
  <c r="E681" i="10688" l="1"/>
  <c r="E849" i="10688" s="1"/>
  <c r="G513" i="10688"/>
  <c r="G1862" i="10688"/>
  <c r="G1527" i="10688"/>
  <c r="G1191" i="10688"/>
  <c r="G856" i="10688"/>
  <c r="G518" i="10688"/>
  <c r="E1017" i="10688" l="1"/>
  <c r="E1185" i="10688" s="1"/>
  <c r="G849" i="10688"/>
  <c r="G1863" i="10688"/>
  <c r="G1192" i="10688"/>
  <c r="G1528" i="10688"/>
  <c r="G857" i="10688"/>
  <c r="G519" i="10688"/>
  <c r="E1353" i="10688" l="1"/>
  <c r="E1521" i="10688" s="1"/>
  <c r="G1185" i="10688"/>
  <c r="G1529" i="10688"/>
  <c r="G1193" i="10688"/>
  <c r="G1864" i="10688"/>
  <c r="G858" i="10688"/>
  <c r="G520" i="10688"/>
  <c r="E1689" i="10688" l="1"/>
  <c r="E1857" i="10688" s="1"/>
  <c r="G1521" i="10688"/>
  <c r="G1194" i="10688"/>
  <c r="G1865" i="10688"/>
  <c r="G1530" i="10688"/>
  <c r="G859" i="10688"/>
  <c r="G521" i="10688"/>
  <c r="E2025" i="10688" l="1"/>
  <c r="G1857" i="10688"/>
  <c r="G1531" i="10688"/>
  <c r="G1866" i="10688"/>
  <c r="G1195" i="10688"/>
  <c r="G860" i="10688"/>
  <c r="G522" i="10688"/>
  <c r="G1196" i="10688" l="1"/>
  <c r="G1867" i="10688"/>
  <c r="G1532" i="10688"/>
  <c r="G861" i="10688"/>
  <c r="G523" i="10688"/>
  <c r="G1533" i="10688" l="1"/>
  <c r="G1868" i="10688"/>
  <c r="G1197" i="10688"/>
  <c r="G862" i="10688"/>
  <c r="G524" i="10688"/>
  <c r="G1198" i="10688" l="1"/>
  <c r="G1869" i="10688"/>
  <c r="G1534" i="10688"/>
  <c r="G863" i="10688"/>
  <c r="G525" i="10688"/>
  <c r="G1199" i="10688" l="1"/>
  <c r="G1535" i="10688"/>
  <c r="G1870" i="10688"/>
  <c r="G864" i="10688"/>
  <c r="G526" i="10688"/>
  <c r="G1536" i="10688" l="1"/>
  <c r="G1871" i="10688"/>
  <c r="G1200" i="10688"/>
  <c r="G865" i="10688"/>
  <c r="G527" i="10688"/>
  <c r="G1201" i="10688" l="1"/>
  <c r="G1872" i="10688"/>
  <c r="G1537" i="10688"/>
  <c r="G866" i="10688"/>
  <c r="G528" i="10688"/>
  <c r="G1538" i="10688" l="1"/>
  <c r="G1873" i="10688"/>
  <c r="G1202" i="10688"/>
  <c r="G867" i="10688"/>
  <c r="G529" i="10688"/>
  <c r="G1203" i="10688" l="1"/>
  <c r="G1874" i="10688"/>
  <c r="G1539" i="10688"/>
  <c r="G868" i="10688"/>
  <c r="G530" i="10688"/>
  <c r="G1540" i="10688" l="1"/>
  <c r="G1875" i="10688"/>
  <c r="G1204" i="10688"/>
  <c r="G869" i="10688"/>
  <c r="G531" i="10688"/>
  <c r="G1205" i="10688" l="1"/>
  <c r="G1876" i="10688"/>
  <c r="G1541" i="10688"/>
  <c r="G870" i="10688"/>
  <c r="G532" i="10688"/>
  <c r="G1542" i="10688" l="1"/>
  <c r="G1877" i="10688"/>
  <c r="G1206" i="10688"/>
  <c r="G871" i="10688"/>
  <c r="G533" i="10688"/>
  <c r="G1207" i="10688" l="1"/>
  <c r="G1878" i="10688"/>
  <c r="G1543" i="10688"/>
  <c r="G872" i="10688"/>
  <c r="G534" i="10688"/>
  <c r="G1544" i="10688" l="1"/>
  <c r="G1879" i="10688"/>
  <c r="G1208" i="10688"/>
  <c r="G873" i="10688"/>
  <c r="G535" i="10688"/>
  <c r="G1209" i="10688" l="1"/>
  <c r="G1880" i="10688"/>
  <c r="G1545" i="10688"/>
  <c r="G874" i="10688"/>
  <c r="G536" i="10688"/>
  <c r="G1546" i="10688" l="1"/>
  <c r="G1881" i="10688"/>
  <c r="G1210" i="10688"/>
  <c r="G875" i="10688"/>
  <c r="G537" i="10688"/>
  <c r="G1211" i="10688" l="1"/>
  <c r="G1882" i="10688"/>
  <c r="G1547" i="10688"/>
  <c r="G876" i="10688"/>
  <c r="G538" i="10688"/>
  <c r="G1548" i="10688" l="1"/>
  <c r="G1883" i="10688"/>
  <c r="G1212" i="10688"/>
  <c r="G877" i="10688"/>
  <c r="G539" i="10688"/>
  <c r="G1213" i="10688" l="1"/>
  <c r="G1884" i="10688"/>
  <c r="G1549" i="10688"/>
  <c r="G878" i="10688"/>
  <c r="G540" i="10688"/>
  <c r="G1550" i="10688" l="1"/>
  <c r="G1885" i="10688"/>
  <c r="G1214" i="10688"/>
  <c r="G879" i="10688"/>
  <c r="G541" i="10688"/>
  <c r="G1215" i="10688" l="1"/>
  <c r="G1886" i="10688"/>
  <c r="G1551" i="10688"/>
  <c r="G880" i="10688"/>
  <c r="G542" i="10688"/>
  <c r="G1552" i="10688" l="1"/>
  <c r="G1887" i="10688"/>
  <c r="G1216" i="10688"/>
  <c r="G881" i="10688"/>
  <c r="G543" i="10688"/>
  <c r="G1217" i="10688" l="1"/>
  <c r="G1888" i="10688"/>
  <c r="G1553" i="10688"/>
  <c r="G882" i="10688"/>
  <c r="G544" i="10688"/>
  <c r="G1554" i="10688" l="1"/>
  <c r="G1889" i="10688"/>
  <c r="G1218" i="10688"/>
  <c r="G883" i="10688"/>
  <c r="G545" i="10688"/>
  <c r="G1219" i="10688" l="1"/>
  <c r="G1890" i="10688"/>
  <c r="G1555" i="10688"/>
  <c r="G884" i="10688"/>
  <c r="G546" i="10688"/>
  <c r="G1556" i="10688" l="1"/>
  <c r="G1891" i="10688"/>
  <c r="G1220" i="10688"/>
  <c r="G885" i="10688"/>
  <c r="G547" i="10688"/>
  <c r="G1221" i="10688" l="1"/>
  <c r="G1892" i="10688"/>
  <c r="G1557" i="10688"/>
  <c r="G886" i="10688"/>
  <c r="G548" i="10688"/>
  <c r="G1558" i="10688" l="1"/>
  <c r="G1893" i="10688"/>
  <c r="G1222" i="10688"/>
  <c r="G887" i="10688"/>
  <c r="G549" i="10688"/>
  <c r="G1223" i="10688" l="1"/>
  <c r="G1894" i="10688"/>
  <c r="G1559" i="10688"/>
  <c r="G888" i="10688"/>
  <c r="G550" i="10688"/>
  <c r="G1895" i="10688" l="1"/>
  <c r="G1560" i="10688"/>
  <c r="G1224" i="10688"/>
  <c r="G889" i="10688"/>
  <c r="G551" i="10688"/>
  <c r="G1225" i="10688" l="1"/>
  <c r="G1561" i="10688"/>
  <c r="G1896" i="10688"/>
  <c r="G890" i="10688"/>
  <c r="G552" i="10688"/>
  <c r="G1897" i="10688" l="1"/>
  <c r="G1562" i="10688"/>
  <c r="G1226" i="10688"/>
  <c r="G891" i="10688"/>
  <c r="G553" i="10688"/>
  <c r="G1898" i="10688" l="1"/>
  <c r="G1227" i="10688"/>
  <c r="G1563" i="10688"/>
  <c r="G892" i="10688"/>
  <c r="G554" i="10688"/>
  <c r="G1564" i="10688" l="1"/>
  <c r="G1228" i="10688"/>
  <c r="G1899" i="10688"/>
  <c r="G893" i="10688"/>
  <c r="G555" i="10688"/>
  <c r="G1900" i="10688" l="1"/>
  <c r="G1229" i="10688"/>
  <c r="G1565" i="10688"/>
  <c r="G894" i="10688"/>
  <c r="G556" i="10688"/>
  <c r="G1566" i="10688" l="1"/>
  <c r="G1230" i="10688"/>
  <c r="G1901" i="10688"/>
  <c r="G895" i="10688"/>
  <c r="G557" i="10688"/>
  <c r="G1902" i="10688" l="1"/>
  <c r="G1231" i="10688"/>
  <c r="G1567" i="10688"/>
  <c r="G896" i="10688"/>
  <c r="G558" i="10688"/>
  <c r="G1568" i="10688" l="1"/>
  <c r="G1232" i="10688"/>
  <c r="G1903" i="10688"/>
  <c r="G897" i="10688"/>
  <c r="G559" i="10688"/>
  <c r="G1904" i="10688" l="1"/>
  <c r="G1233" i="10688"/>
  <c r="G1569" i="10688"/>
  <c r="G898" i="10688"/>
  <c r="G560" i="10688"/>
  <c r="G1570" i="10688" l="1"/>
  <c r="G1234" i="10688"/>
  <c r="G1905" i="10688"/>
  <c r="G899" i="10688"/>
  <c r="G561" i="10688"/>
  <c r="G1906" i="10688" l="1"/>
  <c r="G1235" i="10688"/>
  <c r="G1571" i="10688"/>
  <c r="G900" i="10688"/>
  <c r="G562" i="10688"/>
  <c r="G1572" i="10688" l="1"/>
  <c r="G1236" i="10688"/>
  <c r="G1907" i="10688"/>
  <c r="G901" i="10688"/>
  <c r="G563" i="10688"/>
  <c r="G1908" i="10688" l="1"/>
  <c r="G1237" i="10688"/>
  <c r="G1573" i="10688"/>
  <c r="G902" i="10688"/>
  <c r="G564" i="10688"/>
  <c r="G1574" i="10688" l="1"/>
  <c r="G1238" i="10688"/>
  <c r="G1909" i="10688"/>
  <c r="G903" i="10688"/>
  <c r="G565" i="10688"/>
  <c r="G1910" i="10688" l="1"/>
  <c r="G1239" i="10688"/>
  <c r="G1575" i="10688"/>
  <c r="G904" i="10688"/>
  <c r="G566" i="10688"/>
  <c r="G1576" i="10688" l="1"/>
  <c r="G1240" i="10688"/>
  <c r="G1911" i="10688"/>
  <c r="G905" i="10688"/>
  <c r="G567" i="10688"/>
  <c r="G1912" i="10688" l="1"/>
  <c r="G1241" i="10688"/>
  <c r="G1577" i="10688"/>
  <c r="G906" i="10688"/>
  <c r="G568" i="10688"/>
  <c r="G1578" i="10688" l="1"/>
  <c r="G1242" i="10688"/>
  <c r="G1913" i="10688"/>
  <c r="G907" i="10688"/>
  <c r="G569" i="10688"/>
  <c r="G1914" i="10688" l="1"/>
  <c r="G1243" i="10688"/>
  <c r="G1579" i="10688"/>
  <c r="G908" i="10688"/>
  <c r="G570" i="10688"/>
  <c r="G1580" i="10688" l="1"/>
  <c r="G1244" i="10688"/>
  <c r="G1915" i="10688"/>
  <c r="G909" i="10688"/>
  <c r="G571" i="10688"/>
  <c r="G1916" i="10688" l="1"/>
  <c r="G1245" i="10688"/>
  <c r="G1581" i="10688"/>
  <c r="G910" i="10688"/>
  <c r="G572" i="10688"/>
  <c r="G1582" i="10688" l="1"/>
  <c r="G1246" i="10688"/>
  <c r="G1917" i="10688"/>
  <c r="G911" i="10688"/>
  <c r="G573" i="10688"/>
  <c r="G1583" i="10688" l="1"/>
  <c r="G1918" i="10688"/>
  <c r="G1247" i="10688"/>
  <c r="G574" i="10688"/>
  <c r="G1919" i="10688" l="1"/>
  <c r="G575" i="10688"/>
  <c r="G912" i="10688" l="1"/>
  <c r="G1584" i="10688" l="1"/>
  <c r="G1248" i="10688"/>
  <c r="G913" i="10688"/>
  <c r="G1920" i="10688" l="1"/>
  <c r="G1249" i="10688"/>
  <c r="G1585" i="10688"/>
  <c r="G914" i="10688"/>
  <c r="G576" i="10688"/>
  <c r="G1586" i="10688" l="1"/>
  <c r="G1250" i="10688"/>
  <c r="G1921" i="10688"/>
  <c r="G915" i="10688"/>
  <c r="G577" i="10688"/>
  <c r="G1922" i="10688" l="1"/>
  <c r="G1251" i="10688"/>
  <c r="G1587" i="10688"/>
  <c r="G916" i="10688"/>
  <c r="G578" i="10688"/>
  <c r="G1588" i="10688" l="1"/>
  <c r="G1252" i="10688"/>
  <c r="G1923" i="10688"/>
  <c r="G917" i="10688"/>
  <c r="G579" i="10688"/>
  <c r="G1924" i="10688" l="1"/>
  <c r="G1253" i="10688"/>
  <c r="G1589" i="10688"/>
  <c r="G918" i="10688"/>
  <c r="G580" i="10688"/>
  <c r="G1590" i="10688" l="1"/>
  <c r="G1254" i="10688"/>
  <c r="G1925" i="10688"/>
  <c r="G919" i="10688"/>
  <c r="G581" i="10688"/>
  <c r="G1591" i="10688" l="1"/>
  <c r="G1926" i="10688"/>
  <c r="G1255" i="10688"/>
  <c r="G920" i="10688"/>
  <c r="G582" i="10688"/>
  <c r="G1256" i="10688" l="1"/>
  <c r="G1927" i="10688"/>
  <c r="G1592" i="10688"/>
  <c r="G921" i="10688"/>
  <c r="G583" i="10688"/>
  <c r="G1593" i="10688" l="1"/>
  <c r="G1928" i="10688"/>
  <c r="G1257" i="10688"/>
  <c r="G922" i="10688"/>
  <c r="G584" i="10688"/>
  <c r="G1258" i="10688" l="1"/>
  <c r="G1929" i="10688"/>
  <c r="G1594" i="10688"/>
  <c r="G923" i="10688"/>
  <c r="G585" i="10688"/>
  <c r="G1595" i="10688" l="1"/>
  <c r="G1930" i="10688"/>
  <c r="G1259" i="10688"/>
  <c r="G924" i="10688"/>
  <c r="G586" i="10688"/>
  <c r="G1596" i="10688" l="1"/>
  <c r="G1260" i="10688"/>
  <c r="G1931" i="10688"/>
  <c r="G925" i="10688"/>
  <c r="G587" i="10688"/>
  <c r="G1597" i="10688" l="1"/>
  <c r="G1932" i="10688"/>
  <c r="G1261" i="10688"/>
  <c r="G926" i="10688"/>
  <c r="G588" i="10688"/>
  <c r="G1598" i="10688" l="1"/>
  <c r="G1262" i="10688"/>
  <c r="G1933" i="10688"/>
  <c r="G927" i="10688"/>
  <c r="G589" i="10688"/>
  <c r="G1599" i="10688" l="1"/>
  <c r="G1934" i="10688"/>
  <c r="G1263" i="10688"/>
  <c r="G928" i="10688"/>
  <c r="G590" i="10688"/>
  <c r="G1264" i="10688" l="1"/>
  <c r="G1935" i="10688"/>
  <c r="G1600" i="10688"/>
  <c r="G929" i="10688"/>
  <c r="G591" i="10688"/>
  <c r="G1601" i="10688" l="1"/>
  <c r="G1936" i="10688"/>
  <c r="G1265" i="10688"/>
  <c r="G930" i="10688"/>
  <c r="G592" i="10688"/>
  <c r="G1266" i="10688" l="1"/>
  <c r="G1937" i="10688"/>
  <c r="G1602" i="10688"/>
  <c r="G931" i="10688"/>
  <c r="G593" i="10688"/>
  <c r="G1603" i="10688" l="1"/>
  <c r="G1938" i="10688"/>
  <c r="G1267" i="10688"/>
  <c r="G932" i="10688"/>
  <c r="G594" i="10688"/>
  <c r="G1268" i="10688" l="1"/>
  <c r="G1939" i="10688"/>
  <c r="G1604" i="10688"/>
  <c r="G933" i="10688"/>
  <c r="G595" i="10688"/>
  <c r="G1269" i="10688" l="1"/>
  <c r="G1605" i="10688"/>
  <c r="G1940" i="10688"/>
  <c r="G934" i="10688"/>
  <c r="G596" i="10688"/>
  <c r="G1941" i="10688" l="1"/>
  <c r="G1606" i="10688"/>
  <c r="G1270" i="10688"/>
  <c r="G935" i="10688"/>
  <c r="G597" i="10688"/>
  <c r="G1271" i="10688" l="1"/>
  <c r="G1607" i="10688"/>
  <c r="G1942" i="10688"/>
  <c r="G936" i="10688"/>
  <c r="G598" i="10688"/>
  <c r="G1943" i="10688" l="1"/>
  <c r="G1608" i="10688"/>
  <c r="G1272" i="10688"/>
  <c r="G937" i="10688"/>
  <c r="G599" i="10688"/>
  <c r="G1273" i="10688" l="1"/>
  <c r="G1609" i="10688"/>
  <c r="G1944" i="10688"/>
  <c r="G938" i="10688"/>
  <c r="G600" i="10688"/>
  <c r="G1945" i="10688" l="1"/>
  <c r="G1610" i="10688"/>
  <c r="G1274" i="10688"/>
  <c r="G939" i="10688"/>
  <c r="G601" i="10688"/>
  <c r="G1275" i="10688" l="1"/>
  <c r="G1611" i="10688"/>
  <c r="G1946" i="10688"/>
  <c r="G940" i="10688"/>
  <c r="G602" i="10688"/>
  <c r="G1947" i="10688" l="1"/>
  <c r="G1612" i="10688"/>
  <c r="G1276" i="10688"/>
  <c r="G941" i="10688"/>
  <c r="G603" i="10688"/>
  <c r="G1277" i="10688" l="1"/>
  <c r="G1613" i="10688"/>
  <c r="G1948" i="10688"/>
  <c r="G942" i="10688"/>
  <c r="G604" i="10688"/>
  <c r="G1949" i="10688" l="1"/>
  <c r="G1614" i="10688"/>
  <c r="G1278" i="10688"/>
  <c r="G943" i="10688"/>
  <c r="G605" i="10688"/>
  <c r="G1279" i="10688" l="1"/>
  <c r="G1615" i="10688"/>
  <c r="G1950" i="10688"/>
  <c r="G944" i="10688"/>
  <c r="G606" i="10688"/>
  <c r="G1951" i="10688" l="1"/>
  <c r="G1616" i="10688"/>
  <c r="G1280" i="10688"/>
  <c r="G945" i="10688"/>
  <c r="G607" i="10688"/>
  <c r="G1952" i="10688" l="1"/>
  <c r="G1281" i="10688"/>
  <c r="G1617" i="10688"/>
  <c r="G946" i="10688"/>
  <c r="G608" i="10688"/>
  <c r="G1618" i="10688" l="1"/>
  <c r="G1282" i="10688"/>
  <c r="G1953" i="10688"/>
  <c r="G947" i="10688"/>
  <c r="G609" i="10688"/>
  <c r="G1954" i="10688" l="1"/>
  <c r="G1283" i="10688"/>
  <c r="G1619" i="10688"/>
  <c r="G948" i="10688"/>
  <c r="G610" i="10688"/>
  <c r="G1620" i="10688" l="1"/>
  <c r="G1284" i="10688"/>
  <c r="G1955" i="10688"/>
  <c r="G949" i="10688"/>
  <c r="G611" i="10688"/>
  <c r="G1956" i="10688" l="1"/>
  <c r="G1285" i="10688"/>
  <c r="G1621" i="10688"/>
  <c r="G950" i="10688"/>
  <c r="G612" i="10688"/>
  <c r="G1622" i="10688" l="1"/>
  <c r="G1286" i="10688"/>
  <c r="G1957" i="10688"/>
  <c r="G951" i="10688"/>
  <c r="G613" i="10688"/>
  <c r="G1958" i="10688" l="1"/>
  <c r="G1287" i="10688"/>
  <c r="G1623" i="10688"/>
  <c r="G952" i="10688"/>
  <c r="G614" i="10688"/>
  <c r="G1624" i="10688" l="1"/>
  <c r="G1288" i="10688"/>
  <c r="G1959" i="10688"/>
  <c r="G953" i="10688"/>
  <c r="G615" i="10688"/>
  <c r="G1960" i="10688" l="1"/>
  <c r="G1289" i="10688"/>
  <c r="G1625" i="10688"/>
  <c r="G954" i="10688"/>
  <c r="G616" i="10688"/>
  <c r="G1626" i="10688" l="1"/>
  <c r="G1290" i="10688"/>
  <c r="G1961" i="10688"/>
  <c r="G955" i="10688"/>
  <c r="G617" i="10688"/>
  <c r="G1962" i="10688" l="1"/>
  <c r="G1291" i="10688"/>
  <c r="G1627" i="10688"/>
  <c r="G956" i="10688"/>
  <c r="G618" i="10688"/>
  <c r="G1628" i="10688" l="1"/>
  <c r="G1292" i="10688"/>
  <c r="G1963" i="10688"/>
  <c r="G957" i="10688"/>
  <c r="G619" i="10688"/>
  <c r="G1964" i="10688" l="1"/>
  <c r="G1293" i="10688"/>
  <c r="G1629" i="10688"/>
  <c r="G958" i="10688"/>
  <c r="G620" i="10688"/>
  <c r="G1630" i="10688" l="1"/>
  <c r="G1294" i="10688"/>
  <c r="G1965" i="10688"/>
  <c r="G959" i="10688"/>
  <c r="G621" i="10688"/>
  <c r="G1966" i="10688" l="1"/>
  <c r="G1295" i="10688"/>
  <c r="G1631" i="10688"/>
  <c r="G960" i="10688"/>
  <c r="G622" i="10688"/>
  <c r="G1632" i="10688" l="1"/>
  <c r="G1296" i="10688"/>
  <c r="G1967" i="10688"/>
  <c r="G961" i="10688"/>
  <c r="G623" i="10688"/>
  <c r="G1968" i="10688" l="1"/>
  <c r="G1297" i="10688"/>
  <c r="G1633" i="10688"/>
  <c r="G962" i="10688"/>
  <c r="G624" i="10688"/>
  <c r="G1634" i="10688" l="1"/>
  <c r="G1298" i="10688"/>
  <c r="G1969" i="10688"/>
  <c r="G963" i="10688"/>
  <c r="G625" i="10688"/>
  <c r="G1970" i="10688" l="1"/>
  <c r="G1299" i="10688"/>
  <c r="G1635" i="10688"/>
  <c r="G964" i="10688"/>
  <c r="G626" i="10688"/>
  <c r="G1636" i="10688" l="1"/>
  <c r="G1300" i="10688"/>
  <c r="G1971" i="10688"/>
  <c r="G965" i="10688"/>
  <c r="G627" i="10688"/>
  <c r="G1972" i="10688" l="1"/>
  <c r="G1301" i="10688"/>
  <c r="G1637" i="10688"/>
  <c r="G966" i="10688"/>
  <c r="G628" i="10688"/>
  <c r="G1638" i="10688" l="1"/>
  <c r="G1302" i="10688"/>
  <c r="G1973" i="10688"/>
  <c r="G967" i="10688"/>
  <c r="G629" i="10688"/>
  <c r="G1974" i="10688" l="1"/>
  <c r="G1303" i="10688"/>
  <c r="G1639" i="10688"/>
  <c r="G968" i="10688"/>
  <c r="G630" i="10688"/>
  <c r="G1640" i="10688" l="1"/>
  <c r="G1304" i="10688"/>
  <c r="G1975" i="10688"/>
  <c r="G969" i="10688"/>
  <c r="G631" i="10688"/>
  <c r="G1976" i="10688" l="1"/>
  <c r="G1305" i="10688"/>
  <c r="G1641" i="10688"/>
  <c r="G970" i="10688"/>
  <c r="G632" i="10688"/>
  <c r="G1642" i="10688" l="1"/>
  <c r="G1306" i="10688"/>
  <c r="G1977" i="10688"/>
  <c r="G971" i="10688"/>
  <c r="G633" i="10688"/>
  <c r="G1978" i="10688" l="1"/>
  <c r="G1307" i="10688"/>
  <c r="G1643" i="10688"/>
  <c r="G972" i="10688"/>
  <c r="G634" i="10688"/>
  <c r="G1644" i="10688" l="1"/>
  <c r="G1308" i="10688"/>
  <c r="G1979" i="10688"/>
  <c r="G973" i="10688"/>
  <c r="G635" i="10688"/>
  <c r="G1980" i="10688" l="1"/>
  <c r="G1309" i="10688"/>
  <c r="G1645" i="10688"/>
  <c r="G974" i="10688"/>
  <c r="G636" i="10688"/>
  <c r="G1646" i="10688" l="1"/>
  <c r="G1310" i="10688"/>
  <c r="G1981" i="10688"/>
  <c r="G975" i="10688"/>
  <c r="G637" i="10688"/>
  <c r="G1982" i="10688" l="1"/>
  <c r="G1311" i="10688"/>
  <c r="G1647" i="10688"/>
  <c r="G976" i="10688"/>
  <c r="G638" i="10688"/>
  <c r="G1648" i="10688" l="1"/>
  <c r="G1312" i="10688"/>
  <c r="G1983" i="10688"/>
  <c r="G977" i="10688"/>
  <c r="G639" i="10688"/>
  <c r="G1984" i="10688" l="1"/>
  <c r="G1313" i="10688"/>
  <c r="G1649" i="10688"/>
  <c r="G978" i="10688"/>
  <c r="G640" i="10688"/>
  <c r="G1650" i="10688" l="1"/>
  <c r="G1314" i="10688"/>
  <c r="G1985" i="10688"/>
  <c r="G979" i="10688"/>
  <c r="G641" i="10688"/>
  <c r="G1315" i="10688" l="1"/>
  <c r="G1986" i="10688"/>
  <c r="G1651" i="10688"/>
  <c r="G980" i="10688"/>
  <c r="G642" i="10688"/>
  <c r="G1987" i="10688" l="1"/>
  <c r="G1652" i="10688"/>
  <c r="G1316" i="10688"/>
  <c r="G981" i="10688"/>
  <c r="G643" i="10688"/>
  <c r="G1317" i="10688" l="1"/>
  <c r="G1653" i="10688"/>
  <c r="G1988" i="10688"/>
  <c r="G982" i="10688"/>
  <c r="G644" i="10688"/>
  <c r="G1989" i="10688" l="1"/>
  <c r="G1654" i="10688"/>
  <c r="G1318" i="10688"/>
  <c r="G983" i="10688"/>
  <c r="G645" i="10688"/>
  <c r="G1319" i="10688" l="1"/>
  <c r="G1655" i="10688"/>
  <c r="G1990" i="10688"/>
  <c r="G984" i="10688"/>
  <c r="G646" i="10688"/>
  <c r="G1991" i="10688" l="1"/>
  <c r="G1656" i="10688"/>
  <c r="G1320" i="10688"/>
  <c r="G985" i="10688"/>
  <c r="G647" i="10688"/>
  <c r="G1321" i="10688" l="1"/>
  <c r="G1657" i="10688"/>
  <c r="G1992" i="10688"/>
  <c r="G986" i="10688"/>
  <c r="G648" i="10688"/>
  <c r="G1993" i="10688" l="1"/>
  <c r="G1658" i="10688"/>
  <c r="G1322" i="10688"/>
  <c r="G987" i="10688"/>
  <c r="G649" i="10688"/>
  <c r="G1994" i="10688" l="1"/>
  <c r="G1323" i="10688"/>
  <c r="G1659" i="10688"/>
  <c r="G988" i="10688"/>
  <c r="G650" i="10688"/>
  <c r="G1995" i="10688" l="1"/>
  <c r="G1660" i="10688"/>
  <c r="G1324" i="10688"/>
  <c r="G989" i="10688"/>
  <c r="G651" i="10688"/>
  <c r="G1325" i="10688" l="1"/>
  <c r="G1661" i="10688"/>
  <c r="G1996" i="10688"/>
  <c r="G990" i="10688"/>
  <c r="G652" i="10688"/>
  <c r="G1662" i="10688" l="1"/>
  <c r="G1997" i="10688"/>
  <c r="G1326" i="10688"/>
  <c r="G991" i="10688"/>
  <c r="G653" i="10688"/>
  <c r="G1327" i="10688" l="1"/>
  <c r="G1998" i="10688"/>
  <c r="G1663" i="10688"/>
  <c r="G992" i="10688"/>
  <c r="G654" i="10688"/>
  <c r="G1664" i="10688" l="1"/>
  <c r="G1999" i="10688"/>
  <c r="G1328" i="10688"/>
  <c r="G993" i="10688"/>
  <c r="G655" i="10688"/>
  <c r="G1665" i="10688" l="1"/>
  <c r="G1329" i="10688"/>
  <c r="G2000" i="10688"/>
  <c r="G994" i="10688"/>
  <c r="G656" i="10688"/>
  <c r="G2001" i="10688" l="1"/>
  <c r="G1330" i="10688"/>
  <c r="G1666" i="10688"/>
  <c r="G995" i="10688"/>
  <c r="G657" i="10688"/>
  <c r="G2002" i="10688" l="1"/>
  <c r="G1667" i="10688"/>
  <c r="G1331" i="10688"/>
  <c r="G996" i="10688"/>
  <c r="G658" i="10688"/>
  <c r="G2003" i="10688" l="1"/>
  <c r="G1668" i="10688"/>
  <c r="G1332" i="10688"/>
  <c r="G997" i="10688"/>
  <c r="G659" i="10688"/>
  <c r="G2004" i="10688" l="1"/>
  <c r="G1333" i="10688"/>
  <c r="G1669" i="10688"/>
  <c r="G998" i="10688"/>
  <c r="G660" i="10688"/>
  <c r="G1334" i="10688" l="1"/>
  <c r="G1670" i="10688"/>
  <c r="G2005" i="10688"/>
  <c r="G999" i="10688"/>
  <c r="G661" i="10688"/>
  <c r="G2006" i="10688" l="1"/>
  <c r="G1671" i="10688"/>
  <c r="G1335" i="10688"/>
  <c r="G1000" i="10688"/>
  <c r="G662" i="10688"/>
  <c r="G1336" i="10688" l="1"/>
  <c r="G1672" i="10688"/>
  <c r="G2007" i="10688"/>
  <c r="G1001" i="10688"/>
  <c r="G663" i="10688"/>
  <c r="G2008" i="10688" l="1"/>
  <c r="G1673" i="10688"/>
  <c r="G1337" i="10688"/>
  <c r="G1002" i="10688"/>
  <c r="G664" i="10688"/>
  <c r="G1338" i="10688" l="1"/>
  <c r="G1674" i="10688"/>
  <c r="G2009" i="10688"/>
  <c r="G1003" i="10688"/>
  <c r="G665" i="10688"/>
  <c r="G2010" i="10688" l="1"/>
  <c r="G1675" i="10688"/>
  <c r="G1339" i="10688"/>
  <c r="G1004" i="10688"/>
  <c r="G666" i="10688"/>
  <c r="G1340" i="10688" l="1"/>
  <c r="G1676" i="10688"/>
  <c r="G2011" i="10688"/>
  <c r="G1005" i="10688"/>
  <c r="G667" i="10688"/>
  <c r="G2012" i="10688" l="1"/>
  <c r="G1677" i="10688"/>
  <c r="G1341" i="10688"/>
  <c r="G1006" i="10688"/>
  <c r="G668" i="10688"/>
  <c r="G1342" i="10688" l="1"/>
  <c r="G1678" i="10688"/>
  <c r="G2013" i="10688"/>
  <c r="G1007" i="10688"/>
  <c r="G669" i="10688"/>
  <c r="G2014" i="10688" l="1"/>
  <c r="G1679" i="10688"/>
  <c r="G1343" i="10688"/>
  <c r="G1008" i="10688"/>
  <c r="G670" i="10688"/>
  <c r="G1344" i="10688" l="1"/>
  <c r="G1680" i="10688"/>
  <c r="G2015" i="10688"/>
  <c r="G1009" i="10688"/>
  <c r="G671" i="10688"/>
  <c r="G2016" i="10688" l="1"/>
  <c r="G1681" i="10688"/>
  <c r="G1345" i="10688"/>
  <c r="G1010" i="10688"/>
  <c r="G672" i="10688"/>
  <c r="G1346" i="10688" l="1"/>
  <c r="G1682" i="10688"/>
  <c r="G2017" i="10688"/>
  <c r="G1011" i="10688"/>
  <c r="G673" i="10688"/>
  <c r="G2018" i="10688" l="1"/>
  <c r="G1683" i="10688"/>
  <c r="G1347" i="10688"/>
  <c r="G1012" i="10688"/>
  <c r="G674" i="10688"/>
  <c r="G1348" i="10688" l="1"/>
  <c r="G1684" i="10688"/>
  <c r="G2019" i="10688"/>
  <c r="G1013" i="10688"/>
  <c r="G675" i="10688"/>
  <c r="G2020" i="10688" l="1"/>
  <c r="G1685" i="10688"/>
  <c r="G1349" i="10688"/>
  <c r="G1014" i="10688"/>
  <c r="G676" i="10688"/>
  <c r="G1350" i="10688" l="1"/>
  <c r="G1686" i="10688"/>
  <c r="G2021" i="10688"/>
  <c r="G1015" i="10688"/>
  <c r="G677" i="10688"/>
  <c r="G2022" i="10688" l="1"/>
  <c r="G1687" i="10688"/>
  <c r="G1351" i="10688"/>
  <c r="G1016" i="10688"/>
  <c r="G678" i="10688"/>
  <c r="G1352" i="10688" l="1"/>
  <c r="G1688" i="10688"/>
  <c r="G2023" i="10688"/>
  <c r="G679" i="10688"/>
  <c r="G2024" i="10688" l="1"/>
  <c r="G680" i="10688"/>
  <c r="G1017" i="10688" l="1"/>
  <c r="G1353" i="10688" l="1"/>
  <c r="G1689" i="10688"/>
  <c r="G2025" i="10688" l="1"/>
  <c r="G681" i="10688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<sst xmlns="http://schemas.openxmlformats.org/spreadsheetml/2006/main" count="6063" uniqueCount="683">
  <si>
    <t>Title</t>
  </si>
  <si>
    <t>Value</t>
  </si>
  <si>
    <t/>
  </si>
  <si>
    <t>Company</t>
  </si>
  <si>
    <t>Parish Name</t>
  </si>
  <si>
    <t>Option</t>
  </si>
  <si>
    <t>Parish Number</t>
  </si>
  <si>
    <t>437 Our Lady of the Hills</t>
  </si>
  <si>
    <t>Sub Account</t>
  </si>
  <si>
    <t>*</t>
  </si>
  <si>
    <t>PRIOR FY Start</t>
  </si>
  <si>
    <t>Prev FY Start</t>
  </si>
  <si>
    <t>301</t>
  </si>
  <si>
    <t>301 St. Peter</t>
  </si>
  <si>
    <t>"06/01/XXXX" prior fiscal year</t>
  </si>
  <si>
    <t>302</t>
  </si>
  <si>
    <t>302 SGG</t>
  </si>
  <si>
    <t xml:space="preserve">302 St. Gregory the Great </t>
  </si>
  <si>
    <t>Month End Date</t>
  </si>
  <si>
    <t>3021</t>
  </si>
  <si>
    <t>302 SGG Columbarium</t>
  </si>
  <si>
    <t>302 St. Gregory the Great Columbarium</t>
  </si>
  <si>
    <t>Previous End Date</t>
  </si>
  <si>
    <t>303</t>
  </si>
  <si>
    <t>303 SGG School</t>
  </si>
  <si>
    <t>303 St. Gregory the Great School</t>
  </si>
  <si>
    <t>310</t>
  </si>
  <si>
    <t>310 Sacred Heart</t>
  </si>
  <si>
    <t>311</t>
  </si>
  <si>
    <t>311 St. Joseph</t>
  </si>
  <si>
    <t>325</t>
  </si>
  <si>
    <t>325 St. Anthony Mission</t>
  </si>
  <si>
    <t>budget plan no.</t>
  </si>
  <si>
    <t>335</t>
  </si>
  <si>
    <t>335 Blessed Sacrament</t>
  </si>
  <si>
    <t>BV-FY20</t>
  </si>
  <si>
    <t>343</t>
  </si>
  <si>
    <t>343 Holy Family</t>
  </si>
  <si>
    <t>344</t>
  </si>
  <si>
    <t>344 Holy Spirit</t>
  </si>
  <si>
    <t>346</t>
  </si>
  <si>
    <t>346 Holy Cross Mission</t>
  </si>
  <si>
    <t>351</t>
  </si>
  <si>
    <t>351 Church of Nativity</t>
  </si>
  <si>
    <t>352</t>
  </si>
  <si>
    <t>352 Nativity School</t>
  </si>
  <si>
    <t>359</t>
  </si>
  <si>
    <t>359 St. Patrick</t>
  </si>
  <si>
    <t>360</t>
  </si>
  <si>
    <t>360 Summerville Catholic Schoo</t>
  </si>
  <si>
    <t>360 Summerville Catholic School</t>
  </si>
  <si>
    <t>363</t>
  </si>
  <si>
    <t>363 St. Clare of Assisi</t>
  </si>
  <si>
    <t>369</t>
  </si>
  <si>
    <t>369 Christ Our King</t>
  </si>
  <si>
    <t>370</t>
  </si>
  <si>
    <t>370 St. John the Beloved</t>
  </si>
  <si>
    <t>371</t>
  </si>
  <si>
    <t>371 Charleston Catholic School</t>
  </si>
  <si>
    <t>375</t>
  </si>
  <si>
    <t>375 St. Benedict</t>
  </si>
  <si>
    <t>377</t>
  </si>
  <si>
    <t>377 Stella Maris</t>
  </si>
  <si>
    <t>380</t>
  </si>
  <si>
    <t>380 Christ Our King Stella Mar</t>
  </si>
  <si>
    <t>380 Christ Our King Stella Maris</t>
  </si>
  <si>
    <t>384</t>
  </si>
  <si>
    <t>384 St. Thomas the Apostle</t>
  </si>
  <si>
    <t>390</t>
  </si>
  <si>
    <t>390 St Francis Catholic School</t>
  </si>
  <si>
    <t>393</t>
  </si>
  <si>
    <t>393 Cathedral of St. John</t>
  </si>
  <si>
    <t>393 Cathedral of St. John the Baptist</t>
  </si>
  <si>
    <t>399</t>
  </si>
  <si>
    <t>399 St. Francis by the Sea</t>
  </si>
  <si>
    <t>3992</t>
  </si>
  <si>
    <t>399 SFBTS Thrift Shop</t>
  </si>
  <si>
    <t>399 St. Francis By the sea Thrift Shop</t>
  </si>
  <si>
    <t>405</t>
  </si>
  <si>
    <t>405 St. Joseph School</t>
  </si>
  <si>
    <t>406</t>
  </si>
  <si>
    <t>406 St. Joseph</t>
  </si>
  <si>
    <t>407</t>
  </si>
  <si>
    <t>407 SMHOC</t>
  </si>
  <si>
    <t>407 St. Mary Help of Christians</t>
  </si>
  <si>
    <t>408</t>
  </si>
  <si>
    <t>408 Divine Savior</t>
  </si>
  <si>
    <t>410</t>
  </si>
  <si>
    <t>410 SMHOC School</t>
  </si>
  <si>
    <t>410 St. Mary Help of Christians School</t>
  </si>
  <si>
    <t>417</t>
  </si>
  <si>
    <t>417 Basilica of St. Peter</t>
  </si>
  <si>
    <t>424</t>
  </si>
  <si>
    <t>424 St. Edward</t>
  </si>
  <si>
    <t>427</t>
  </si>
  <si>
    <t>427 St. John Neumann School</t>
  </si>
  <si>
    <t>428</t>
  </si>
  <si>
    <t>428 St. John Neumann</t>
  </si>
  <si>
    <t>434</t>
  </si>
  <si>
    <t>434 St. Mary</t>
  </si>
  <si>
    <t>436</t>
  </si>
  <si>
    <t>436 St. Peter School</t>
  </si>
  <si>
    <t>436 St. Peter's Catholic School</t>
  </si>
  <si>
    <t>437</t>
  </si>
  <si>
    <t>441</t>
  </si>
  <si>
    <t>441 Transfiguration</t>
  </si>
  <si>
    <t>443</t>
  </si>
  <si>
    <t>443 St. Thomas Moore</t>
  </si>
  <si>
    <t>443 St. Thomas More</t>
  </si>
  <si>
    <t>445</t>
  </si>
  <si>
    <t>445 Our Lady of the Lake</t>
  </si>
  <si>
    <t>446</t>
  </si>
  <si>
    <t>446 Our Lady of Perpetual Help</t>
  </si>
  <si>
    <t>448</t>
  </si>
  <si>
    <t>448 St. Anne</t>
  </si>
  <si>
    <t>449</t>
  </si>
  <si>
    <t>449 St. Anne School</t>
  </si>
  <si>
    <t>459</t>
  </si>
  <si>
    <t>459 Corpus Christi Church</t>
  </si>
  <si>
    <t>473</t>
  </si>
  <si>
    <t>473 OLOP church, N. Augusta</t>
  </si>
  <si>
    <t>474</t>
  </si>
  <si>
    <t>474 OLOP school, N. Augusta</t>
  </si>
  <si>
    <t>478</t>
  </si>
  <si>
    <t>478 All Saints</t>
  </si>
  <si>
    <t>486</t>
  </si>
  <si>
    <t>486 St. Joseph</t>
  </si>
  <si>
    <t>491</t>
  </si>
  <si>
    <t>491 St. Philip Neri, Fort Mill</t>
  </si>
  <si>
    <t>493</t>
  </si>
  <si>
    <t>493 Our Lady of Grace</t>
  </si>
  <si>
    <t>501</t>
  </si>
  <si>
    <t>501 St. Andrew Church</t>
  </si>
  <si>
    <t>503</t>
  </si>
  <si>
    <t>503 St. Anthony of Padua</t>
  </si>
  <si>
    <t>504</t>
  </si>
  <si>
    <t>504 St. Mary's Catholic Churc</t>
  </si>
  <si>
    <t>504 St. Mary's Catholic Church</t>
  </si>
  <si>
    <t>505</t>
  </si>
  <si>
    <t>505 OLOL</t>
  </si>
  <si>
    <t>505 OUR LADY OF LOURDES</t>
  </si>
  <si>
    <t>510</t>
  </si>
  <si>
    <t>510 Holy Cross</t>
  </si>
  <si>
    <t>511</t>
  </si>
  <si>
    <t>511 St. Mary Magdalene</t>
  </si>
  <si>
    <t>514</t>
  </si>
  <si>
    <t>514 St. Paul the Apostle</t>
  </si>
  <si>
    <t>5141</t>
  </si>
  <si>
    <t>514 St. Paul Columbarium</t>
  </si>
  <si>
    <t>514 St. Paul the Apostle Columbarium</t>
  </si>
  <si>
    <t>516</t>
  </si>
  <si>
    <t>516 St. Francis of Assisi Miss</t>
  </si>
  <si>
    <t>518</t>
  </si>
  <si>
    <t>518 St. Mary School</t>
  </si>
  <si>
    <t>519</t>
  </si>
  <si>
    <t>519 St. Anthony of Padua Schoo</t>
  </si>
  <si>
    <t>519 St. Anthony of Padua School</t>
  </si>
  <si>
    <t>529</t>
  </si>
  <si>
    <t>529 St. Luke</t>
  </si>
  <si>
    <t>540</t>
  </si>
  <si>
    <t>540 Our Lady of the Rosary</t>
  </si>
  <si>
    <t>556</t>
  </si>
  <si>
    <t>556 Prince of Peace School</t>
  </si>
  <si>
    <t>557</t>
  </si>
  <si>
    <t>557 St. Peter School</t>
  </si>
  <si>
    <t>586</t>
  </si>
  <si>
    <t>586 St. Paul the Apostle</t>
  </si>
  <si>
    <t>590</t>
  </si>
  <si>
    <t>590 Prince of Peace</t>
  </si>
  <si>
    <t>598</t>
  </si>
  <si>
    <t>598 Our Lady of Rosary School</t>
  </si>
  <si>
    <t>601</t>
  </si>
  <si>
    <t>601 St. James</t>
  </si>
  <si>
    <t>604</t>
  </si>
  <si>
    <t>604 St. Michael the Archangel</t>
  </si>
  <si>
    <t>607</t>
  </si>
  <si>
    <t>607 St. Michael School</t>
  </si>
  <si>
    <t>611</t>
  </si>
  <si>
    <t>611 St. Andrew Catholic Church</t>
  </si>
  <si>
    <t>612</t>
  </si>
  <si>
    <t>612 Our Lady Star of the Sea</t>
  </si>
  <si>
    <t>614</t>
  </si>
  <si>
    <t>614 St. Andrew School</t>
  </si>
  <si>
    <t>615</t>
  </si>
  <si>
    <t>615 St. Anthony School</t>
  </si>
  <si>
    <t>618</t>
  </si>
  <si>
    <t>618 Blessed Pier Giorgio Frass</t>
  </si>
  <si>
    <t>618 Blessed Pier Giorgio Frassati Parish</t>
  </si>
  <si>
    <t>627</t>
  </si>
  <si>
    <t>627 St. Ann</t>
  </si>
  <si>
    <t>629</t>
  </si>
  <si>
    <t>629 Church of the Resurrection</t>
  </si>
  <si>
    <t>660</t>
  </si>
  <si>
    <t>660 Holy Trinity School</t>
  </si>
  <si>
    <t>674</t>
  </si>
  <si>
    <t>674 Precious Blood of Christ</t>
  </si>
  <si>
    <t>Hide+?</t>
  </si>
  <si>
    <t>Hide</t>
  </si>
  <si>
    <t>FY Start</t>
  </si>
  <si>
    <t>Name</t>
  </si>
  <si>
    <t>No.</t>
  </si>
  <si>
    <t>Total</t>
  </si>
  <si>
    <t>TOTAL REVENUES:</t>
  </si>
  <si>
    <t>TOTAL EXPENSES:</t>
  </si>
  <si>
    <t>NET GAIN OR LOSS:</t>
  </si>
  <si>
    <t>G/L Account</t>
  </si>
  <si>
    <t>508</t>
  </si>
  <si>
    <t>508 SEAS Church</t>
  </si>
  <si>
    <t>508 St. Elizabeth Ann Seton Church</t>
  </si>
  <si>
    <t>603</t>
  </si>
  <si>
    <t>603 St. Anthony, Florence</t>
  </si>
  <si>
    <t>368</t>
  </si>
  <si>
    <t>368 St. Theresa Little Flower</t>
  </si>
  <si>
    <t>368 St. Theresa the Little Flower</t>
  </si>
  <si>
    <t>Auto+Hide+HideSheet+cachetables+Values</t>
  </si>
  <si>
    <t>Auto+Hide+Values+cachetables</t>
  </si>
  <si>
    <t>Location Number</t>
  </si>
  <si>
    <t>Fiscal Year Start Date</t>
  </si>
  <si>
    <t>--&gt;</t>
  </si>
  <si>
    <t>&lt;--</t>
  </si>
  <si>
    <t>GL. No.</t>
  </si>
  <si>
    <t>GL. Name</t>
  </si>
  <si>
    <t>Special Fund Raising Events (Net)</t>
  </si>
  <si>
    <t>636205</t>
  </si>
  <si>
    <t>Professional Services</t>
  </si>
  <si>
    <t>636209</t>
  </si>
  <si>
    <t>Computer Consulting</t>
  </si>
  <si>
    <t>636212</t>
  </si>
  <si>
    <t>Advertising and Publicity</t>
  </si>
  <si>
    <t>636221</t>
  </si>
  <si>
    <t>Administrative Staff Development Expenditures</t>
  </si>
  <si>
    <t>636302</t>
  </si>
  <si>
    <t>636304</t>
  </si>
  <si>
    <t>Printing &amp; Stationery</t>
  </si>
  <si>
    <t>636305</t>
  </si>
  <si>
    <t>Postage</t>
  </si>
  <si>
    <t>636350</t>
  </si>
  <si>
    <t>Miscellaneous Administrative Expenditures</t>
  </si>
  <si>
    <t>636351</t>
  </si>
  <si>
    <t>Unallocated Credit Card Charge</t>
  </si>
  <si>
    <t>636404</t>
  </si>
  <si>
    <t>636405</t>
  </si>
  <si>
    <t>Conference and Travel</t>
  </si>
  <si>
    <t>636701</t>
  </si>
  <si>
    <t>636703</t>
  </si>
  <si>
    <t>Rental of Facilities</t>
  </si>
  <si>
    <t>Depreciation Expense</t>
  </si>
  <si>
    <t>Quarter End Date</t>
  </si>
  <si>
    <t>Year-to-date</t>
  </si>
  <si>
    <t>Discrepancy</t>
  </si>
  <si>
    <t>ALL other checking accounts</t>
  </si>
  <si>
    <t>Petty Cash</t>
  </si>
  <si>
    <t>111101</t>
  </si>
  <si>
    <t>Diocesan Savings Deposits</t>
  </si>
  <si>
    <t>111112</t>
  </si>
  <si>
    <t>111113</t>
  </si>
  <si>
    <t>Endowment Account</t>
  </si>
  <si>
    <t>115000</t>
  </si>
  <si>
    <t>115100</t>
  </si>
  <si>
    <t>Accounts Receivable</t>
  </si>
  <si>
    <t>116000</t>
  </si>
  <si>
    <t>Prepaid Expense</t>
  </si>
  <si>
    <t>121522</t>
  </si>
  <si>
    <t>Land</t>
  </si>
  <si>
    <t>121523</t>
  </si>
  <si>
    <t>Buildings</t>
  </si>
  <si>
    <t>121524</t>
  </si>
  <si>
    <t>Furnishings &amp; Contents</t>
  </si>
  <si>
    <t>121527</t>
  </si>
  <si>
    <t>121528</t>
  </si>
  <si>
    <t>Land Improvement</t>
  </si>
  <si>
    <t>121564</t>
  </si>
  <si>
    <t>Vehicles</t>
  </si>
  <si>
    <t>121600</t>
  </si>
  <si>
    <t>202201</t>
  </si>
  <si>
    <t>Accounts Payable</t>
  </si>
  <si>
    <t>202202</t>
  </si>
  <si>
    <t>FICA/Medicare Tax Payable</t>
  </si>
  <si>
    <t>202203</t>
  </si>
  <si>
    <t>Federal W/H Tax Payable</t>
  </si>
  <si>
    <t>202204</t>
  </si>
  <si>
    <t>State W/H Tax Payable</t>
  </si>
  <si>
    <t>202205</t>
  </si>
  <si>
    <t>Health Insurance W/H Payable</t>
  </si>
  <si>
    <t>202206</t>
  </si>
  <si>
    <t>Garnishments</t>
  </si>
  <si>
    <t>202207</t>
  </si>
  <si>
    <t>Retirement W/H Payable</t>
  </si>
  <si>
    <t>202212</t>
  </si>
  <si>
    <t>Vision Insurance Withheld</t>
  </si>
  <si>
    <t>202213</t>
  </si>
  <si>
    <t>202214</t>
  </si>
  <si>
    <t>Flexible Spending Withheld</t>
  </si>
  <si>
    <t>202215</t>
  </si>
  <si>
    <t>Hartford Combined Billing</t>
  </si>
  <si>
    <t>231305</t>
  </si>
  <si>
    <t>231306</t>
  </si>
  <si>
    <t>231450</t>
  </si>
  <si>
    <t>PPP Loan</t>
  </si>
  <si>
    <t>260100</t>
  </si>
  <si>
    <t>Unearned Income</t>
  </si>
  <si>
    <t>301113</t>
  </si>
  <si>
    <t>Restricted Endowments</t>
  </si>
  <si>
    <t>303101</t>
  </si>
  <si>
    <t>Prior Year Fund Balance</t>
  </si>
  <si>
    <t>303102</t>
  </si>
  <si>
    <t>Retained Surplus</t>
  </si>
  <si>
    <t>Net Income</t>
  </si>
  <si>
    <t>Current Quarter End Activity</t>
  </si>
  <si>
    <r>
      <t xml:space="preserve">PRIOR </t>
    </r>
    <r>
      <rPr>
        <sz val="11"/>
        <rFont val="Arial"/>
        <family val="2"/>
      </rPr>
      <t>Quarter End Balance</t>
    </r>
  </si>
  <si>
    <r>
      <t>Current</t>
    </r>
    <r>
      <rPr>
        <sz val="11"/>
        <rFont val="Arial"/>
        <family val="2"/>
      </rPr>
      <t xml:space="preserve"> Quarter End Balance</t>
    </r>
  </si>
  <si>
    <t>412010</t>
  </si>
  <si>
    <t>Cost to Educate</t>
  </si>
  <si>
    <t>412405</t>
  </si>
  <si>
    <t>Published Differential - Parishioner</t>
  </si>
  <si>
    <t>412410</t>
  </si>
  <si>
    <t>Published Differential - Non-Parishioner, Catholic</t>
  </si>
  <si>
    <t>412415</t>
  </si>
  <si>
    <t>Published Differential - Non-Catholic</t>
  </si>
  <si>
    <t>412420</t>
  </si>
  <si>
    <t>Published Differential - Other Status</t>
  </si>
  <si>
    <t>412505</t>
  </si>
  <si>
    <t>Published Discounts</t>
  </si>
  <si>
    <t>414001</t>
  </si>
  <si>
    <t>Tuition-Current Year, Parishioner</t>
  </si>
  <si>
    <t>414002</t>
  </si>
  <si>
    <t>Tuition-Current Year, Non-Parishioner</t>
  </si>
  <si>
    <t>414003</t>
  </si>
  <si>
    <t>Tuition-Current Year, Non-Catholic</t>
  </si>
  <si>
    <t>414004</t>
  </si>
  <si>
    <t>Extended Day Care</t>
  </si>
  <si>
    <t>414005</t>
  </si>
  <si>
    <t>Tuition-Prior Year</t>
  </si>
  <si>
    <t>414006</t>
  </si>
  <si>
    <t>Academic Summer Session</t>
  </si>
  <si>
    <t>414007</t>
  </si>
  <si>
    <t>Registration Fee-Current Year</t>
  </si>
  <si>
    <t>414008</t>
  </si>
  <si>
    <t>Student Accident Insurance Fee</t>
  </si>
  <si>
    <t>414009</t>
  </si>
  <si>
    <t>Book Fee</t>
  </si>
  <si>
    <t>414010</t>
  </si>
  <si>
    <t>Tuition-Scholarship/Donation from Outside</t>
  </si>
  <si>
    <t>414011</t>
  </si>
  <si>
    <t>Tuition Insurance Fees</t>
  </si>
  <si>
    <t>414013</t>
  </si>
  <si>
    <t>Other Fees</t>
  </si>
  <si>
    <t>434010</t>
  </si>
  <si>
    <t>Tuition - Scholarship/Donation from Outside</t>
  </si>
  <si>
    <t>434011</t>
  </si>
  <si>
    <t>Diocesan Tuition Assistance Reduction Grants</t>
  </si>
  <si>
    <t>434012</t>
  </si>
  <si>
    <t>Tuition Assistance from Parish</t>
  </si>
  <si>
    <t>434014</t>
  </si>
  <si>
    <t>Tuition Reduction</t>
  </si>
  <si>
    <t>434015</t>
  </si>
  <si>
    <t>Tuition Discounts</t>
  </si>
  <si>
    <t>434016</t>
  </si>
  <si>
    <t>Tuition Refunds</t>
  </si>
  <si>
    <t>434017</t>
  </si>
  <si>
    <t>Tuition Unrecoverable</t>
  </si>
  <si>
    <t>454018</t>
  </si>
  <si>
    <t>Parish Subsidies</t>
  </si>
  <si>
    <t>454100</t>
  </si>
  <si>
    <t>Parish Tuition Assistnace</t>
  </si>
  <si>
    <t>454201</t>
  </si>
  <si>
    <t>Bishops Annual Appeal (BAA)</t>
  </si>
  <si>
    <t>454203</t>
  </si>
  <si>
    <t>Black and Indian Home Missions</t>
  </si>
  <si>
    <t>474206</t>
  </si>
  <si>
    <t>Gifts/Donations/Bequests - Unrestricted</t>
  </si>
  <si>
    <t>474211</t>
  </si>
  <si>
    <t>Gifts/Donations/Bequests - Restricted</t>
  </si>
  <si>
    <t>474230</t>
  </si>
  <si>
    <t>Parents' Organizations</t>
  </si>
  <si>
    <t>474231</t>
  </si>
  <si>
    <t>Student Fund Raising (Net)</t>
  </si>
  <si>
    <t>474232</t>
  </si>
  <si>
    <t>474270</t>
  </si>
  <si>
    <t>School Development</t>
  </si>
  <si>
    <t>474414</t>
  </si>
  <si>
    <t>Income from Endowments</t>
  </si>
  <si>
    <t>474505</t>
  </si>
  <si>
    <t>Realized Gain (Loss) on Sale of Investments</t>
  </si>
  <si>
    <t>474605</t>
  </si>
  <si>
    <t>Unrealized Gain (Loss) on Investments</t>
  </si>
  <si>
    <t>494214</t>
  </si>
  <si>
    <t>Grants</t>
  </si>
  <si>
    <t>494401</t>
  </si>
  <si>
    <t>Insurance Settlements</t>
  </si>
  <si>
    <t>494601</t>
  </si>
  <si>
    <t>494650</t>
  </si>
  <si>
    <t>Miscellaneous Income</t>
  </si>
  <si>
    <t>494671</t>
  </si>
  <si>
    <t>Interest Income</t>
  </si>
  <si>
    <t>514600</t>
  </si>
  <si>
    <t>Student Activities - Non-Athletic</t>
  </si>
  <si>
    <t>514638</t>
  </si>
  <si>
    <t>Student Insurance</t>
  </si>
  <si>
    <t>514675</t>
  </si>
  <si>
    <t>Student Activity Income</t>
  </si>
  <si>
    <t>534211</t>
  </si>
  <si>
    <t>Athletic Donations</t>
  </si>
  <si>
    <t>534212</t>
  </si>
  <si>
    <t>Athletic Fees</t>
  </si>
  <si>
    <t>534690</t>
  </si>
  <si>
    <t>Gate Receipts</t>
  </si>
  <si>
    <t>534691</t>
  </si>
  <si>
    <t>Athletic Insurance Fee</t>
  </si>
  <si>
    <t>534692</t>
  </si>
  <si>
    <t>Athletic Concessions Income (Net)</t>
  </si>
  <si>
    <t>554695</t>
  </si>
  <si>
    <t>Bookstore (Net)</t>
  </si>
  <si>
    <t>554696</t>
  </si>
  <si>
    <t>Food Service (Net)</t>
  </si>
  <si>
    <t>554697</t>
  </si>
  <si>
    <t>Vending Machines (Net)</t>
  </si>
  <si>
    <t>555010</t>
  </si>
  <si>
    <t>Sales-Meals, Cafeteria</t>
  </si>
  <si>
    <t>555020</t>
  </si>
  <si>
    <t>Fed Schl Nutrition Reimb - Cafeteria</t>
  </si>
  <si>
    <t>555080</t>
  </si>
  <si>
    <t>Donations/Grants-Cafeteria</t>
  </si>
  <si>
    <t>555090</t>
  </si>
  <si>
    <t>Interest-Cafeteria</t>
  </si>
  <si>
    <t>562061</t>
  </si>
  <si>
    <t>Unrestricted Donation Income</t>
  </si>
  <si>
    <t>562063</t>
  </si>
  <si>
    <t>Fundraising - Pledges</t>
  </si>
  <si>
    <t>562065</t>
  </si>
  <si>
    <t>Fundraising - Athletic Complex</t>
  </si>
  <si>
    <t>562069</t>
  </si>
  <si>
    <t>Fundraising - Misc</t>
  </si>
  <si>
    <t>616004</t>
  </si>
  <si>
    <t>Administrative Salaries</t>
  </si>
  <si>
    <t>616006</t>
  </si>
  <si>
    <t>Clerical Salaries</t>
  </si>
  <si>
    <t>616101</t>
  </si>
  <si>
    <t>SS Taxes, Employer Share - School Administration</t>
  </si>
  <si>
    <t>616102</t>
  </si>
  <si>
    <t>Life &amp; Disability Insurance - School Administration</t>
  </si>
  <si>
    <t>616103</t>
  </si>
  <si>
    <t>Workman's Compensation Insurance</t>
  </si>
  <si>
    <t>616104</t>
  </si>
  <si>
    <t>Vision Insurance - School Administration</t>
  </si>
  <si>
    <t>616106</t>
  </si>
  <si>
    <t>Retirement - School Administration</t>
  </si>
  <si>
    <t>616111</t>
  </si>
  <si>
    <t>Health Insurance - School Administration</t>
  </si>
  <si>
    <t>616837</t>
  </si>
  <si>
    <t>Residential Expenditures</t>
  </si>
  <si>
    <t>Supplies</t>
  </si>
  <si>
    <t>Dues, Memberships, and Subscriptions</t>
  </si>
  <si>
    <t>636560</t>
  </si>
  <si>
    <t>Diocesan Student Fees</t>
  </si>
  <si>
    <t>636575</t>
  </si>
  <si>
    <t>Student Accident Insurance</t>
  </si>
  <si>
    <t>636605</t>
  </si>
  <si>
    <t>Telephone/Internet/Cable</t>
  </si>
  <si>
    <t>Administrative Equipment &amp; Furnishings</t>
  </si>
  <si>
    <t>Administrative Equipment, Repairs, &amp; Maintenance</t>
  </si>
  <si>
    <t>656004</t>
  </si>
  <si>
    <t>Instructional Salaries - Contracted</t>
  </si>
  <si>
    <t>656008</t>
  </si>
  <si>
    <t>Substitute Salaries</t>
  </si>
  <si>
    <t>656009</t>
  </si>
  <si>
    <t>Non-Contracted Instructional Salaries</t>
  </si>
  <si>
    <t>656101</t>
  </si>
  <si>
    <t>SS Taxes, Employer Share - Instructional</t>
  </si>
  <si>
    <t>656102</t>
  </si>
  <si>
    <t>Life &amp; Disability Insurance - Instructional</t>
  </si>
  <si>
    <t>656104</t>
  </si>
  <si>
    <t>Vision Insurance - Instructional</t>
  </si>
  <si>
    <t>656106</t>
  </si>
  <si>
    <t>Retirement - Instructional</t>
  </si>
  <si>
    <t>656111</t>
  </si>
  <si>
    <t>Health Insurance - Instructional</t>
  </si>
  <si>
    <t>676221</t>
  </si>
  <si>
    <t>Instructional Staff Development Expenditures</t>
  </si>
  <si>
    <t>676306</t>
  </si>
  <si>
    <t>Copier</t>
  </si>
  <si>
    <t>676312</t>
  </si>
  <si>
    <t>Testing</t>
  </si>
  <si>
    <t>676320</t>
  </si>
  <si>
    <t>Departmental Expenditures</t>
  </si>
  <si>
    <t>676330</t>
  </si>
  <si>
    <t>Instructional Supplies</t>
  </si>
  <si>
    <t>676331</t>
  </si>
  <si>
    <t>Instructional Materials</t>
  </si>
  <si>
    <t>676332</t>
  </si>
  <si>
    <t>Textbooks</t>
  </si>
  <si>
    <t>676333</t>
  </si>
  <si>
    <t>Textbooks, Consumable</t>
  </si>
  <si>
    <t>676350</t>
  </si>
  <si>
    <t>Miscellaneous Instructional Expenditures</t>
  </si>
  <si>
    <t>676405</t>
  </si>
  <si>
    <t>FacultyTravel, Conferences, Conventions</t>
  </si>
  <si>
    <t>676701</t>
  </si>
  <si>
    <t>General Instructional Equipment &amp; Furnishings</t>
  </si>
  <si>
    <t>696303</t>
  </si>
  <si>
    <t>Books and Periodicals</t>
  </si>
  <si>
    <t>696308</t>
  </si>
  <si>
    <t>Technology Services / Supplies</t>
  </si>
  <si>
    <t>696350</t>
  </si>
  <si>
    <t>Miscellaneous Library / Media Expenditures</t>
  </si>
  <si>
    <t>696701</t>
  </si>
  <si>
    <t>Minor Technology Equipment</t>
  </si>
  <si>
    <t>716004</t>
  </si>
  <si>
    <t>Maintenance/Janitorial Salaries</t>
  </si>
  <si>
    <t>716101</t>
  </si>
  <si>
    <t>SS Taxes, Employer Share - Maintenance</t>
  </si>
  <si>
    <t>716102</t>
  </si>
  <si>
    <t>Life &amp; Disability Insurance - Maintenance</t>
  </si>
  <si>
    <t>716106</t>
  </si>
  <si>
    <t>Retirement - Maintenance</t>
  </si>
  <si>
    <t>716111</t>
  </si>
  <si>
    <t>Health Insurance - Maintenance</t>
  </si>
  <si>
    <t>736350</t>
  </si>
  <si>
    <t>Miscellaneous Facility Operation Expenditures</t>
  </si>
  <si>
    <t>736701</t>
  </si>
  <si>
    <t>Facility Equipment</t>
  </si>
  <si>
    <t>736802</t>
  </si>
  <si>
    <t>Utilities</t>
  </si>
  <si>
    <t>736803</t>
  </si>
  <si>
    <t>General Repairs and Maintenance</t>
  </si>
  <si>
    <t>736804</t>
  </si>
  <si>
    <t>Contracted Services / Janitorial Services</t>
  </si>
  <si>
    <t>736811</t>
  </si>
  <si>
    <t>Facility and Maintenance Supplies</t>
  </si>
  <si>
    <t>736824</t>
  </si>
  <si>
    <t>School Property Insurance</t>
  </si>
  <si>
    <t>746103</t>
  </si>
  <si>
    <t>Workers' Compensation Insurance</t>
  </si>
  <si>
    <t>746502</t>
  </si>
  <si>
    <t>746505</t>
  </si>
  <si>
    <t>Automobile Insurance</t>
  </si>
  <si>
    <t>746520</t>
  </si>
  <si>
    <t>756004</t>
  </si>
  <si>
    <t>Extracurricular Salaries</t>
  </si>
  <si>
    <t>756101</t>
  </si>
  <si>
    <t>SS Taxes, Employer Share - Extracurricular</t>
  </si>
  <si>
    <t>756102</t>
  </si>
  <si>
    <t>Life &amp; Disability Insurance - Extracurricular</t>
  </si>
  <si>
    <t>756106</t>
  </si>
  <si>
    <t>Retirement - Extracurricular</t>
  </si>
  <si>
    <t>756111</t>
  </si>
  <si>
    <t>Health Insurance - Extracurricular</t>
  </si>
  <si>
    <t>756240</t>
  </si>
  <si>
    <t>Student Activities Expenditures</t>
  </si>
  <si>
    <t>776004</t>
  </si>
  <si>
    <t>Salaries - Coaches</t>
  </si>
  <si>
    <t>776101</t>
  </si>
  <si>
    <t>SS Taxes, Employer Share - Coaches</t>
  </si>
  <si>
    <t>776102</t>
  </si>
  <si>
    <t>Life &amp; Disability Insurance - Coaches</t>
  </si>
  <si>
    <t>776106</t>
  </si>
  <si>
    <t>Retirement - Coaches</t>
  </si>
  <si>
    <t>776111</t>
  </si>
  <si>
    <t>Health Insurance - Coaches</t>
  </si>
  <si>
    <t>776205</t>
  </si>
  <si>
    <t>Contracted Services - Athletic</t>
  </si>
  <si>
    <t>776350</t>
  </si>
  <si>
    <t>Athletic Expenditures</t>
  </si>
  <si>
    <t>781004</t>
  </si>
  <si>
    <t>Salaries - Cafeteria</t>
  </si>
  <si>
    <t>781101</t>
  </si>
  <si>
    <t>SS Taxes, Empoyer Share - Cafeteria</t>
  </si>
  <si>
    <t>781102</t>
  </si>
  <si>
    <t>Life &amp; Disability Insurance - Cafeteria</t>
  </si>
  <si>
    <t>781106</t>
  </si>
  <si>
    <t>Retirement-Cafeteria</t>
  </si>
  <si>
    <t>781111</t>
  </si>
  <si>
    <t>Health Insurance - Cafeteria</t>
  </si>
  <si>
    <t>781320</t>
  </si>
  <si>
    <t>Supplies-Cafeteria</t>
  </si>
  <si>
    <t>781350</t>
  </si>
  <si>
    <t>Other Expenditures-Cafeteria</t>
  </si>
  <si>
    <t>781442</t>
  </si>
  <si>
    <t>Food and Beverage - Cafeteria</t>
  </si>
  <si>
    <t>781701</t>
  </si>
  <si>
    <t>Equipment-Cafeteria</t>
  </si>
  <si>
    <t>781702</t>
  </si>
  <si>
    <t>Utilities-Cafeteria</t>
  </si>
  <si>
    <t>781703</t>
  </si>
  <si>
    <t>Repairs &amp; Maintenance-Cafeteria</t>
  </si>
  <si>
    <t>796500</t>
  </si>
  <si>
    <t>Student Services</t>
  </si>
  <si>
    <t>796530</t>
  </si>
  <si>
    <t>Pupil Transportation (Net)</t>
  </si>
  <si>
    <t>816004</t>
  </si>
  <si>
    <t xml:space="preserve">Salaries - Extended Day Care </t>
  </si>
  <si>
    <t>816101</t>
  </si>
  <si>
    <t>SS Taxes, Employer Share - Extended Day Care</t>
  </si>
  <si>
    <t>816102</t>
  </si>
  <si>
    <t>Life &amp; Disability Insurance - Extended Day Care</t>
  </si>
  <si>
    <t>816106</t>
  </si>
  <si>
    <t>Retirement - Extended Day Care</t>
  </si>
  <si>
    <t>816111</t>
  </si>
  <si>
    <t>Health Insurance - Extended Day Care</t>
  </si>
  <si>
    <t>816320</t>
  </si>
  <si>
    <t>Supplies - Extended Day Care</t>
  </si>
  <si>
    <t>816350</t>
  </si>
  <si>
    <t>Other Expenditures Extended Day Care</t>
  </si>
  <si>
    <t>816422</t>
  </si>
  <si>
    <t>Food &amp; Beverages</t>
  </si>
  <si>
    <t>839001</t>
  </si>
  <si>
    <t>Interest Payments - All Sources</t>
  </si>
  <si>
    <t>839005</t>
  </si>
  <si>
    <t>Interest Payments - Non-Diocesan Sources</t>
  </si>
  <si>
    <t>859310</t>
  </si>
  <si>
    <t>Capital Expense Paid to Parish</t>
  </si>
  <si>
    <t>862062</t>
  </si>
  <si>
    <t>Unrestricted Donation Expense</t>
  </si>
  <si>
    <t>862063</t>
  </si>
  <si>
    <t>862065</t>
  </si>
  <si>
    <t>862069</t>
  </si>
  <si>
    <t>101001</t>
  </si>
  <si>
    <t>101002</t>
  </si>
  <si>
    <t>Designated Cash Checking</t>
  </si>
  <si>
    <t>101003</t>
  </si>
  <si>
    <t>Restricted Cash Checking - Belfair</t>
  </si>
  <si>
    <t>101004</t>
  </si>
  <si>
    <t>Restricted Cash Checking - Burrows</t>
  </si>
  <si>
    <t>101010</t>
  </si>
  <si>
    <t>Checking Account, Cafeteria</t>
  </si>
  <si>
    <t>101019</t>
  </si>
  <si>
    <t>Checking Account, Student Activities</t>
  </si>
  <si>
    <t>101020</t>
  </si>
  <si>
    <t>111111</t>
  </si>
  <si>
    <t>Certificates of Deposit, Non-Diocese</t>
  </si>
  <si>
    <t>Non-Diocesan Savings Account</t>
  </si>
  <si>
    <t>111120</t>
  </si>
  <si>
    <t>Diocesan, Building Fund</t>
  </si>
  <si>
    <t>111121</t>
  </si>
  <si>
    <t>Non-Diocesan, Builidng Fund</t>
  </si>
  <si>
    <t>113000</t>
  </si>
  <si>
    <t>Tuition Receivable</t>
  </si>
  <si>
    <t>Security Deposits</t>
  </si>
  <si>
    <t>Equipment - Technology &amp; Other</t>
  </si>
  <si>
    <t>Construction in Progress (CIP)</t>
  </si>
  <si>
    <t>122523</t>
  </si>
  <si>
    <t>Accum. Depreciation Building</t>
  </si>
  <si>
    <t>122524</t>
  </si>
  <si>
    <t>Accum. Depreciation Furnishings &amp; Cont.</t>
  </si>
  <si>
    <t>122527</t>
  </si>
  <si>
    <t>Accum. Depreciation Equipment</t>
  </si>
  <si>
    <t>122528</t>
  </si>
  <si>
    <t>Accum. Depreciation Land Imp.</t>
  </si>
  <si>
    <t>Supplemental Life Insurance Withheld</t>
  </si>
  <si>
    <t>202225</t>
  </si>
  <si>
    <t>Retainage Payable</t>
  </si>
  <si>
    <t>202500</t>
  </si>
  <si>
    <t>Advanced Registration Fees</t>
  </si>
  <si>
    <t>212001</t>
  </si>
  <si>
    <t>Adv Tuition - Parishioner</t>
  </si>
  <si>
    <t>212010</t>
  </si>
  <si>
    <t>Adv Tuition - Scholarship/Donation Outside</t>
  </si>
  <si>
    <t>212418</t>
  </si>
  <si>
    <t>Deferred Revenue</t>
  </si>
  <si>
    <t>221010</t>
  </si>
  <si>
    <t>Capital Improvement Reserve</t>
  </si>
  <si>
    <t>221500</t>
  </si>
  <si>
    <t>Tuition Insurance Reserve</t>
  </si>
  <si>
    <t>222744</t>
  </si>
  <si>
    <t>Student Activities Account</t>
  </si>
  <si>
    <t>Loans - All Sources</t>
  </si>
  <si>
    <t xml:space="preserve">Lease Obligation-Capital Lease </t>
  </si>
  <si>
    <t>301115</t>
  </si>
  <si>
    <t>Restricted Gifts/Donations/Bequests</t>
  </si>
  <si>
    <t>Total Assets</t>
  </si>
  <si>
    <t>Total Liabilities</t>
  </si>
  <si>
    <t>Total Equity</t>
  </si>
  <si>
    <t>Quarter Variance</t>
  </si>
  <si>
    <t>PY Quarter activity</t>
  </si>
  <si>
    <t>CY Quarter Activity</t>
  </si>
  <si>
    <t>ex. CYQ3</t>
  </si>
  <si>
    <t>ex. PYQ3</t>
  </si>
  <si>
    <t>MM/DD/YYYY</t>
  </si>
  <si>
    <t>Please refrain from inserting, deleting, copying, cutting, pasting or moving rows, columns and cells.
Manually input numbers into blue cells only.</t>
  </si>
  <si>
    <t>Balance Sheet Balances?</t>
  </si>
  <si>
    <t>NI reconciles?</t>
  </si>
  <si>
    <t>Prior Quarters NI s/b</t>
  </si>
  <si>
    <t>Updated: March 18,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</si>
</sst>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[$$-409]#,##0;[Red]\-[$$-409]#,##0"/>
    <numFmt numFmtId="165" formatCode="&quot;$&quot;#,##0.00"/>
  </numFmts>
  <fonts count="35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0" tint="-0.499984740745262"/>
      <name val="Calibri"/>
      <family val="2"/>
      <scheme val="minor"/>
    </font>
    <font>
      <b/>
      <sz val="12"/>
      <name val="Arial"/>
      <family val="2"/>
    </font>
    <font>
      <sz val="10"/>
      <name val="Arial"/>
      <family val="2"/>
    </font>
    <font>
      <b/>
      <sz val="10"/>
      <color rgb="FFFF0000"/>
      <name val="Arial"/>
      <family val="2"/>
    </font>
    <font>
      <b/>
      <i/>
      <sz val="10"/>
      <name val="Arial"/>
      <family val="2"/>
    </font>
    <font>
      <sz val="9"/>
      <color rgb="FFFF0000"/>
      <name val="Arial"/>
      <family val="2"/>
    </font>
    <font>
      <sz val="10"/>
      <name val="Arial"/>
      <family val="2"/>
    </font>
    <font>
      <b/>
      <i/>
      <u/>
      <sz val="10"/>
      <name val="Arial"/>
      <family val="2"/>
    </font>
    <font>
      <b/>
      <i/>
      <u/>
      <sz val="11"/>
      <color rgb="FFFF000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rgb="FF000000"/>
      </patternFill>
    </fill>
    <fill>
      <patternFill patternType="solid">
        <fgColor rgb="FF92D05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C00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7">
    <xf numFmtId="0" fontId="0" fillId="0" borderId="0"/>
    <xf numFmtId="43" fontId="6" fillId="0" borderId="0"/>
    <xf numFmtId="43" fontId="7" fillId="0" borderId="0"/>
    <xf numFmtId="43" fontId="3" fillId="0" borderId="0"/>
    <xf numFmtId="43" fontId="1" fillId="0" borderId="0"/>
    <xf numFmtId="0" fontId="6" fillId="0" borderId="0"/>
    <xf numFmtId="0" fontId="13" fillId="0" borderId="0"/>
    <xf numFmtId="0" fontId="14" fillId="0" borderId="0"/>
    <xf numFmtId="0" fontId="15" fillId="0" borderId="0"/>
    <xf numFmtId="0" fontId="16" fillId="0" borderId="0"/>
    <xf numFmtId="0" fontId="17" fillId="0" borderId="0"/>
    <xf numFmtId="0" fontId="19" fillId="0" borderId="0"/>
    <xf numFmtId="0" fontId="5" fillId="0" borderId="0"/>
    <xf numFmtId="0" fontId="7" fillId="0" borderId="0"/>
    <xf numFmtId="0" fontId="3" fillId="0" borderId="0"/>
    <xf numFmtId="0" fontId="8" fillId="0" borderId="0"/>
    <xf numFmtId="0" fontId="9" fillId="0" borderId="0"/>
    <xf numFmtId="0" fontId="10" fillId="0" borderId="0"/>
    <xf numFmtId="0" fontId="11" fillId="0" borderId="0"/>
    <xf numFmtId="0" fontId="12" fillId="0" borderId="0"/>
    <xf numFmtId="0" fontId="2" fillId="0" borderId="0"/>
    <xf numFmtId="0" fontId="18" fillId="0" borderId="0"/>
    <xf numFmtId="0" fontId="1" fillId="0" borderId="0"/>
    <xf numFmtId="9" fontId="3" fillId="0" borderId="0"/>
    <xf numFmtId="9" fontId="1" fillId="0" borderId="0"/>
    <xf numFmtId="43" fontId="28" fillId="0" borderId="0" applyFont="0" applyFill="0" applyBorder="0" applyAlignment="0" applyProtection="0"/>
    <xf numFmtId="9" fontId="32" fillId="0" borderId="0" applyFont="0" applyFill="0" applyBorder="0" applyAlignment="0" applyProtection="0"/>
  </cellStyleXfs>
  <cellXfs count="135">
    <xf numFmtId="0" fontId="0" fillId="0" borderId="0" xfId="0"/>
    <xf numFmtId="0" fontId="3" fillId="0" borderId="0" xfId="14"/>
    <xf numFmtId="0" fontId="3" fillId="0" borderId="0" xfId="14" applyAlignment="1">
      <alignment vertical="center"/>
    </xf>
    <xf numFmtId="1" fontId="3" fillId="0" borderId="0" xfId="14" applyNumberFormat="1" applyAlignment="1">
      <alignment horizontal="left" vertical="center"/>
    </xf>
    <xf numFmtId="14" fontId="3" fillId="0" borderId="0" xfId="14" applyNumberFormat="1" applyAlignment="1">
      <alignment vertical="center"/>
    </xf>
    <xf numFmtId="40" fontId="3" fillId="0" borderId="0" xfId="14" applyNumberFormat="1" applyAlignment="1">
      <alignment horizontal="left" vertical="center"/>
    </xf>
    <xf numFmtId="0" fontId="0" fillId="2" borderId="0" xfId="0" applyFill="1"/>
    <xf numFmtId="0" fontId="3" fillId="0" borderId="0" xfId="0" applyFont="1" applyAlignment="1">
      <alignment vertical="center"/>
    </xf>
    <xf numFmtId="0" fontId="4" fillId="0" borderId="0" xfId="14" applyFont="1"/>
    <xf numFmtId="0" fontId="3" fillId="0" borderId="0" xfId="14" applyAlignment="1">
      <alignment horizontal="left"/>
    </xf>
    <xf numFmtId="0" fontId="24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21" fillId="0" borderId="0" xfId="14" applyFont="1" applyAlignment="1">
      <alignment vertical="center"/>
    </xf>
    <xf numFmtId="14" fontId="22" fillId="0" borderId="5" xfId="12" applyNumberFormat="1" applyFont="1" applyBorder="1" applyAlignment="1" applyProtection="1">
      <alignment horizontal="center" vertical="center"/>
      <protection locked="0"/>
    </xf>
    <xf numFmtId="0" fontId="3" fillId="0" borderId="1" xfId="14" applyBorder="1" applyAlignment="1">
      <alignment vertical="center"/>
    </xf>
    <xf numFmtId="1" fontId="3" fillId="0" borderId="1" xfId="14" applyNumberFormat="1" applyBorder="1" applyAlignment="1">
      <alignment vertical="center"/>
    </xf>
    <xf numFmtId="14" fontId="3" fillId="0" borderId="0" xfId="14" applyNumberFormat="1"/>
    <xf numFmtId="15" fontId="3" fillId="0" borderId="0" xfId="14" applyNumberFormat="1"/>
    <xf numFmtId="0" fontId="3" fillId="4" borderId="0" xfId="14" applyFill="1"/>
    <xf numFmtId="0" fontId="3" fillId="4" borderId="0" xfId="14" applyFill="1" applyAlignment="1">
      <alignment vertical="center"/>
    </xf>
    <xf numFmtId="0" fontId="4" fillId="4" borderId="0" xfId="14" applyFont="1" applyFill="1"/>
    <xf numFmtId="0" fontId="3" fillId="5" borderId="0" xfId="14" applyFill="1"/>
    <xf numFmtId="0" fontId="3" fillId="5" borderId="0" xfId="14" applyFill="1" applyAlignment="1">
      <alignment vertical="center"/>
    </xf>
    <xf numFmtId="0" fontId="4" fillId="5" borderId="0" xfId="14" applyFont="1" applyFill="1"/>
    <xf numFmtId="0" fontId="0" fillId="0" borderId="0" xfId="0" quotePrefix="1"/>
    <xf numFmtId="0" fontId="3" fillId="0" borderId="0" xfId="0" applyFont="1"/>
    <xf numFmtId="14" fontId="0" fillId="0" borderId="0" xfId="0" applyNumberFormat="1"/>
    <xf numFmtId="164" fontId="25" fillId="6" borderId="6" xfId="14" applyNumberFormat="1" applyFont="1" applyFill="1" applyBorder="1" applyAlignment="1">
      <alignment vertical="center"/>
    </xf>
    <xf numFmtId="49" fontId="0" fillId="0" borderId="0" xfId="0" applyNumberFormat="1"/>
    <xf numFmtId="49" fontId="0" fillId="2" borderId="0" xfId="0" applyNumberFormat="1" applyFill="1"/>
    <xf numFmtId="0" fontId="26" fillId="0" borderId="0" xfId="0" applyFont="1"/>
    <xf numFmtId="49" fontId="26" fillId="0" borderId="0" xfId="0" applyNumberFormat="1" applyFont="1"/>
    <xf numFmtId="0" fontId="20" fillId="0" borderId="0" xfId="14" applyFont="1" applyAlignment="1">
      <alignment horizontal="center" vertical="center"/>
    </xf>
    <xf numFmtId="0" fontId="20" fillId="0" borderId="0" xfId="14" applyFont="1" applyAlignment="1">
      <alignment vertical="center"/>
    </xf>
    <xf numFmtId="0" fontId="20" fillId="0" borderId="8" xfId="14" applyFont="1" applyBorder="1" applyAlignment="1">
      <alignment horizontal="center" vertical="center"/>
    </xf>
    <xf numFmtId="0" fontId="3" fillId="0" borderId="0" xfId="14" quotePrefix="1"/>
    <xf numFmtId="0" fontId="27" fillId="0" borderId="0" xfId="14" quotePrefix="1" applyFont="1" applyAlignment="1">
      <alignment horizontal="center" vertical="center"/>
    </xf>
    <xf numFmtId="0" fontId="20" fillId="2" borderId="9" xfId="14" applyFont="1" applyFill="1" applyBorder="1" applyAlignment="1">
      <alignment horizontal="center" vertical="center"/>
    </xf>
    <xf numFmtId="14" fontId="20" fillId="2" borderId="9" xfId="14" applyNumberFormat="1" applyFont="1" applyFill="1" applyBorder="1" applyAlignment="1">
      <alignment horizontal="center" vertical="center"/>
    </xf>
    <xf numFmtId="1" fontId="3" fillId="4" borderId="0" xfId="14" applyNumberFormat="1" applyFill="1" applyAlignment="1">
      <alignment horizontal="left"/>
    </xf>
    <xf numFmtId="1" fontId="3" fillId="5" borderId="0" xfId="14" applyNumberFormat="1" applyFill="1" applyAlignment="1">
      <alignment horizontal="left"/>
    </xf>
    <xf numFmtId="0" fontId="0" fillId="5" borderId="0" xfId="0" applyFill="1"/>
    <xf numFmtId="1" fontId="3" fillId="5" borderId="0" xfId="14" applyNumberFormat="1" applyFill="1" applyAlignment="1">
      <alignment horizontal="left" vertical="center"/>
    </xf>
    <xf numFmtId="40" fontId="3" fillId="5" borderId="0" xfId="14" applyNumberFormat="1" applyFill="1" applyAlignment="1">
      <alignment horizontal="left" vertical="center"/>
    </xf>
    <xf numFmtId="43" fontId="4" fillId="0" borderId="0" xfId="25" applyFont="1"/>
    <xf numFmtId="43" fontId="3" fillId="4" borderId="0" xfId="25" quotePrefix="1" applyFont="1" applyFill="1" applyAlignment="1">
      <alignment horizontal="center" vertical="center"/>
    </xf>
    <xf numFmtId="43" fontId="3" fillId="4" borderId="0" xfId="25" applyFont="1" applyFill="1" applyAlignment="1">
      <alignment horizontal="center" vertical="center"/>
    </xf>
    <xf numFmtId="43" fontId="3" fillId="5" borderId="0" xfId="25" applyFont="1" applyFill="1" applyAlignment="1">
      <alignment horizontal="center" vertical="center"/>
    </xf>
    <xf numFmtId="43" fontId="3" fillId="2" borderId="0" xfId="25" applyFont="1" applyFill="1" applyAlignment="1">
      <alignment horizontal="center" vertical="center"/>
    </xf>
    <xf numFmtId="43" fontId="3" fillId="0" borderId="0" xfId="25" applyFont="1" applyAlignment="1">
      <alignment horizontal="center" vertical="center"/>
    </xf>
    <xf numFmtId="0" fontId="3" fillId="2" borderId="0" xfId="14" applyFill="1" applyAlignment="1">
      <alignment vertical="center"/>
    </xf>
    <xf numFmtId="0" fontId="3" fillId="2" borderId="0" xfId="14" applyFill="1" applyAlignment="1">
      <alignment horizontal="left"/>
    </xf>
    <xf numFmtId="0" fontId="3" fillId="2" borderId="0" xfId="0" applyFont="1" applyFill="1" applyAlignment="1">
      <alignment vertical="center"/>
    </xf>
    <xf numFmtId="0" fontId="3" fillId="2" borderId="0" xfId="14" applyFill="1"/>
    <xf numFmtId="1" fontId="3" fillId="2" borderId="0" xfId="14" applyNumberFormat="1" applyFill="1" applyAlignment="1">
      <alignment horizontal="left" vertical="center"/>
    </xf>
    <xf numFmtId="0" fontId="4" fillId="2" borderId="0" xfId="14" applyFont="1" applyFill="1"/>
    <xf numFmtId="40" fontId="3" fillId="2" borderId="0" xfId="14" applyNumberFormat="1" applyFill="1" applyAlignment="1">
      <alignment horizontal="left" vertical="center"/>
    </xf>
    <xf numFmtId="0" fontId="3" fillId="6" borderId="0" xfId="14" applyFill="1"/>
    <xf numFmtId="0" fontId="3" fillId="6" borderId="0" xfId="14" applyFill="1" applyAlignment="1">
      <alignment vertical="center"/>
    </xf>
    <xf numFmtId="0" fontId="4" fillId="6" borderId="0" xfId="14" applyFont="1" applyFill="1"/>
    <xf numFmtId="1" fontId="3" fillId="6" borderId="0" xfId="14" applyNumberFormat="1" applyFill="1" applyAlignment="1">
      <alignment horizontal="left"/>
    </xf>
    <xf numFmtId="43" fontId="3" fillId="6" borderId="0" xfId="25" quotePrefix="1" applyFont="1" applyFill="1" applyAlignment="1">
      <alignment horizontal="center" vertical="center"/>
    </xf>
    <xf numFmtId="0" fontId="3" fillId="7" borderId="0" xfId="14" applyFill="1"/>
    <xf numFmtId="0" fontId="3" fillId="7" borderId="0" xfId="14" applyFill="1" applyAlignment="1">
      <alignment vertical="center"/>
    </xf>
    <xf numFmtId="0" fontId="4" fillId="7" borderId="0" xfId="14" applyFont="1" applyFill="1"/>
    <xf numFmtId="1" fontId="3" fillId="7" borderId="0" xfId="14" applyNumberFormat="1" applyFill="1" applyAlignment="1">
      <alignment horizontal="left"/>
    </xf>
    <xf numFmtId="43" fontId="3" fillId="7" borderId="0" xfId="25" quotePrefix="1" applyFont="1" applyFill="1" applyAlignment="1">
      <alignment horizontal="center" vertical="center"/>
    </xf>
    <xf numFmtId="0" fontId="29" fillId="2" borderId="0" xfId="14" applyFont="1" applyFill="1"/>
    <xf numFmtId="43" fontId="29" fillId="2" borderId="0" xfId="25" applyFont="1" applyFill="1" applyAlignment="1">
      <alignment horizontal="center" vertical="center"/>
    </xf>
    <xf numFmtId="1" fontId="30" fillId="0" borderId="7" xfId="14" applyNumberFormat="1" applyFont="1" applyBorder="1" applyAlignment="1">
      <alignment horizontal="right" vertical="center" indent="1"/>
    </xf>
    <xf numFmtId="1" fontId="30" fillId="0" borderId="7" xfId="14" applyNumberFormat="1" applyFont="1" applyBorder="1" applyAlignment="1">
      <alignment horizontal="right" vertical="center"/>
    </xf>
    <xf numFmtId="0" fontId="33" fillId="0" borderId="0" xfId="14" applyFont="1" applyAlignment="1">
      <alignment horizontal="center"/>
    </xf>
    <xf numFmtId="9" fontId="3" fillId="9" borderId="6" xfId="26" applyFont="1" applyFill="1" applyBorder="1" applyAlignment="1">
      <alignment vertical="center"/>
    </xf>
    <xf numFmtId="164" fontId="25" fillId="6" borderId="0" xfId="14" applyNumberFormat="1" applyFont="1" applyFill="1" applyAlignment="1">
      <alignment vertical="center"/>
    </xf>
    <xf numFmtId="165" fontId="30" fillId="8" borderId="13" xfId="14" applyNumberFormat="1" applyFont="1" applyFill="1" applyBorder="1" applyAlignment="1">
      <alignment vertical="center"/>
    </xf>
    <xf numFmtId="165" fontId="30" fillId="8" borderId="14" xfId="14" applyNumberFormat="1" applyFont="1" applyFill="1" applyBorder="1" applyAlignment="1">
      <alignment vertical="center"/>
    </xf>
    <xf numFmtId="0" fontId="34" fillId="2" borderId="15" xfId="14" applyFont="1" applyFill="1" applyBorder="1" applyAlignment="1">
      <alignment horizontal="center" vertical="center" wrapText="1"/>
    </xf>
    <xf numFmtId="0" fontId="3" fillId="0" borderId="0" xfId="14" applyFont="1"/>
    <xf numFmtId="0" fontId="3" fillId="0" borderId="0" xfId="14" quotePrefix="1" applyFont="1"/>
    <xf numFmtId="0" fontId="3" fillId="0" borderId="0" xfId="14" applyFont="1" applyAlignment="1">
      <alignment vertical="center"/>
    </xf>
    <xf numFmtId="0" fontId="3" fillId="0" borderId="1" xfId="14" applyFont="1" applyBorder="1" applyAlignment="1">
      <alignment vertical="center"/>
    </xf>
    <xf numFmtId="1" fontId="3" fillId="0" borderId="1" xfId="14" applyNumberFormat="1" applyFont="1" applyBorder="1" applyAlignment="1">
      <alignment vertical="center"/>
    </xf>
    <xf numFmtId="14" fontId="3" fillId="0" borderId="0" xfId="14" applyNumberFormat="1" applyFont="1"/>
    <xf numFmtId="165" fontId="3" fillId="0" borderId="1" xfId="14" applyNumberFormat="1" applyFont="1" applyBorder="1" applyAlignment="1">
      <alignment vertical="center"/>
    </xf>
    <xf numFmtId="0" fontId="34" fillId="2" borderId="18" xfId="14" applyFont="1" applyFill="1" applyBorder="1" applyAlignment="1">
      <alignment horizontal="center" vertical="center" wrapText="1"/>
    </xf>
    <xf numFmtId="0" fontId="34" fillId="2" borderId="19" xfId="14" applyFont="1" applyFill="1" applyBorder="1" applyAlignment="1">
      <alignment horizontal="center" vertical="center" wrapText="1"/>
    </xf>
    <xf numFmtId="0" fontId="34" fillId="2" borderId="20" xfId="14" applyFont="1" applyFill="1" applyBorder="1" applyAlignment="1">
      <alignment horizontal="center" vertical="center" wrapText="1"/>
    </xf>
    <xf numFmtId="0" fontId="34" fillId="2" borderId="0" xfId="14" applyFont="1" applyFill="1" applyBorder="1" applyAlignment="1">
      <alignment horizontal="center" vertical="center" wrapText="1"/>
    </xf>
    <xf numFmtId="0" fontId="34" fillId="2" borderId="21" xfId="14" applyFont="1" applyFill="1" applyBorder="1" applyAlignment="1">
      <alignment horizontal="center" vertical="center" wrapText="1"/>
    </xf>
    <xf numFmtId="0" fontId="34" fillId="2" borderId="22" xfId="14" applyFont="1" applyFill="1" applyBorder="1" applyAlignment="1">
      <alignment horizontal="center" vertical="center" wrapText="1"/>
    </xf>
    <xf numFmtId="0" fontId="34" fillId="2" borderId="23" xfId="14" applyFont="1" applyFill="1" applyBorder="1" applyAlignment="1">
      <alignment horizontal="center" vertical="center" wrapText="1"/>
    </xf>
    <xf numFmtId="0" fontId="34" fillId="2" borderId="24" xfId="14" applyFont="1" applyFill="1" applyBorder="1" applyAlignment="1">
      <alignment horizontal="center" vertical="center" wrapText="1"/>
    </xf>
    <xf numFmtId="0" fontId="20" fillId="6" borderId="9" xfId="14" applyFont="1" applyFill="1" applyBorder="1" applyAlignment="1" applyProtection="1">
      <alignment horizontal="center" vertical="center"/>
      <protection locked="0"/>
    </xf>
    <xf numFmtId="14" fontId="20" fillId="6" borderId="9" xfId="14" applyNumberFormat="1" applyFont="1" applyFill="1" applyBorder="1" applyAlignment="1" applyProtection="1">
      <alignment horizontal="center" vertical="center"/>
      <protection locked="0"/>
    </xf>
    <xf numFmtId="0" fontId="22" fillId="0" borderId="5" xfId="12" applyFont="1" applyBorder="1" applyAlignment="1" applyProtection="1">
      <alignment horizontal="center" vertical="center"/>
    </xf>
    <xf numFmtId="14" fontId="22" fillId="0" borderId="5" xfId="12" applyNumberFormat="1" applyFont="1" applyBorder="1" applyAlignment="1" applyProtection="1">
      <alignment horizontal="center" vertical="center"/>
    </xf>
    <xf numFmtId="165" fontId="3" fillId="6" borderId="6" xfId="14" applyNumberFormat="1" applyFont="1" applyFill="1" applyBorder="1" applyAlignment="1" applyProtection="1">
      <alignment vertical="center"/>
      <protection locked="0"/>
    </xf>
    <xf numFmtId="0" fontId="3" fillId="0" borderId="1" xfId="14" applyFont="1" applyBorder="1" applyAlignment="1" applyProtection="1">
      <alignment vertical="center"/>
    </xf>
    <xf numFmtId="1" fontId="3" fillId="0" borderId="1" xfId="14" applyNumberFormat="1" applyFont="1" applyBorder="1" applyAlignment="1" applyProtection="1">
      <alignment vertical="center"/>
    </xf>
    <xf numFmtId="165" fontId="3" fillId="0" borderId="6" xfId="14" applyNumberFormat="1" applyFont="1" applyBorder="1" applyAlignment="1" applyProtection="1">
      <alignment vertical="center"/>
    </xf>
    <xf numFmtId="165" fontId="3" fillId="0" borderId="1" xfId="14" applyNumberFormat="1" applyFont="1" applyBorder="1" applyAlignment="1" applyProtection="1">
      <alignment vertical="center"/>
    </xf>
    <xf numFmtId="0" fontId="22" fillId="3" borderId="11" xfId="12" applyFont="1" applyFill="1" applyBorder="1" applyAlignment="1" applyProtection="1">
      <alignment horizontal="left" vertical="center"/>
    </xf>
    <xf numFmtId="0" fontId="22" fillId="3" borderId="12" xfId="12" applyFont="1" applyFill="1" applyBorder="1" applyAlignment="1" applyProtection="1">
      <alignment horizontal="left" vertical="center"/>
    </xf>
    <xf numFmtId="43" fontId="22" fillId="3" borderId="2" xfId="2" applyFont="1" applyFill="1" applyBorder="1" applyAlignment="1" applyProtection="1">
      <alignment vertical="center"/>
    </xf>
    <xf numFmtId="43" fontId="22" fillId="3" borderId="10" xfId="2" applyFont="1" applyFill="1" applyBorder="1" applyAlignment="1" applyProtection="1">
      <alignment vertical="center"/>
    </xf>
    <xf numFmtId="0" fontId="22" fillId="3" borderId="3" xfId="12" applyFont="1" applyFill="1" applyBorder="1" applyAlignment="1" applyProtection="1">
      <alignment vertical="center"/>
    </xf>
    <xf numFmtId="0" fontId="3" fillId="3" borderId="2" xfId="12" applyFont="1" applyFill="1" applyBorder="1" applyAlignment="1" applyProtection="1">
      <alignment vertical="center"/>
    </xf>
    <xf numFmtId="165" fontId="23" fillId="3" borderId="2" xfId="12" applyNumberFormat="1" applyFont="1" applyFill="1" applyBorder="1" applyAlignment="1" applyProtection="1">
      <alignment vertical="center"/>
    </xf>
    <xf numFmtId="165" fontId="23" fillId="3" borderId="7" xfId="12" applyNumberFormat="1" applyFont="1" applyFill="1" applyBorder="1" applyAlignment="1" applyProtection="1">
      <alignment vertical="center"/>
    </xf>
    <xf numFmtId="0" fontId="22" fillId="3" borderId="3" xfId="12" applyFont="1" applyFill="1" applyBorder="1" applyAlignment="1" applyProtection="1">
      <alignment horizontal="left" vertical="center"/>
    </xf>
    <xf numFmtId="0" fontId="22" fillId="3" borderId="2" xfId="12" applyFont="1" applyFill="1" applyBorder="1" applyAlignment="1" applyProtection="1">
      <alignment horizontal="left" vertical="center"/>
    </xf>
    <xf numFmtId="0" fontId="4" fillId="0" borderId="0" xfId="14" applyFont="1" applyAlignment="1" applyProtection="1">
      <alignment vertical="center"/>
    </xf>
    <xf numFmtId="1" fontId="4" fillId="0" borderId="0" xfId="14" applyNumberFormat="1" applyFont="1" applyAlignment="1" applyProtection="1">
      <alignment vertical="center"/>
    </xf>
    <xf numFmtId="40" fontId="4" fillId="0" borderId="0" xfId="14" applyNumberFormat="1" applyFont="1" applyAlignment="1" applyProtection="1">
      <alignment vertical="center"/>
    </xf>
    <xf numFmtId="14" fontId="22" fillId="0" borderId="4" xfId="12" applyNumberFormat="1" applyFont="1" applyBorder="1" applyAlignment="1" applyProtection="1">
      <alignment horizontal="center" vertical="center"/>
    </xf>
    <xf numFmtId="165" fontId="25" fillId="6" borderId="6" xfId="14" applyNumberFormat="1" applyFont="1" applyFill="1" applyBorder="1" applyAlignment="1" applyProtection="1">
      <alignment vertical="center"/>
      <protection locked="0"/>
    </xf>
    <xf numFmtId="165" fontId="3" fillId="10" borderId="6" xfId="14" applyNumberFormat="1" applyFont="1" applyFill="1" applyBorder="1" applyAlignment="1" applyProtection="1">
      <alignment vertical="center"/>
      <protection locked="0"/>
    </xf>
    <xf numFmtId="164" fontId="3" fillId="0" borderId="6" xfId="14" applyNumberFormat="1" applyFont="1" applyBorder="1" applyAlignment="1" applyProtection="1">
      <alignment vertical="center"/>
    </xf>
    <xf numFmtId="0" fontId="4" fillId="0" borderId="0" xfId="14" applyFont="1" applyAlignment="1">
      <alignment horizontal="center"/>
    </xf>
    <xf numFmtId="165" fontId="25" fillId="6" borderId="17" xfId="14" applyNumberFormat="1" applyFont="1" applyFill="1" applyBorder="1" applyAlignment="1" applyProtection="1">
      <alignment vertical="center"/>
      <protection locked="0"/>
    </xf>
    <xf numFmtId="165" fontId="25" fillId="6" borderId="0" xfId="14" applyNumberFormat="1" applyFont="1" applyFill="1" applyAlignment="1" applyProtection="1">
      <alignment vertical="center"/>
      <protection locked="0"/>
    </xf>
    <xf numFmtId="165" fontId="25" fillId="6" borderId="5" xfId="14" applyNumberFormat="1" applyFont="1" applyFill="1" applyBorder="1" applyAlignment="1" applyProtection="1">
      <alignment vertical="center"/>
      <protection locked="0"/>
    </xf>
    <xf numFmtId="1" fontId="30" fillId="0" borderId="7" xfId="14" applyNumberFormat="1" applyFont="1" applyBorder="1" applyAlignment="1" applyProtection="1">
      <alignment horizontal="right" vertical="center"/>
    </xf>
    <xf numFmtId="165" fontId="30" fillId="8" borderId="7" xfId="14" applyNumberFormat="1" applyFont="1" applyFill="1" applyBorder="1" applyAlignment="1" applyProtection="1">
      <alignment vertical="center"/>
    </xf>
    <xf numFmtId="0" fontId="30" fillId="7" borderId="0" xfId="14" applyFont="1" applyFill="1" applyAlignment="1" applyProtection="1">
      <alignment horizontal="right"/>
    </xf>
    <xf numFmtId="165" fontId="31" fillId="7" borderId="0" xfId="25" applyNumberFormat="1" applyFont="1" applyFill="1" applyProtection="1"/>
    <xf numFmtId="165" fontId="31" fillId="7" borderId="26" xfId="25" applyNumberFormat="1" applyFont="1" applyFill="1" applyBorder="1" applyProtection="1"/>
    <xf numFmtId="0" fontId="30" fillId="7" borderId="16" xfId="14" applyFont="1" applyFill="1" applyBorder="1" applyAlignment="1" applyProtection="1">
      <alignment horizontal="right"/>
    </xf>
    <xf numFmtId="0" fontId="30" fillId="7" borderId="25" xfId="14" applyFont="1" applyFill="1" applyBorder="1" applyAlignment="1" applyProtection="1">
      <alignment horizontal="right"/>
    </xf>
    <xf numFmtId="165" fontId="31" fillId="7" borderId="1" xfId="25" applyNumberFormat="1" applyFont="1" applyFill="1" applyBorder="1" applyProtection="1"/>
    <xf numFmtId="0" fontId="30" fillId="11" borderId="16" xfId="14" applyFont="1" applyFill="1" applyBorder="1" applyAlignment="1" applyProtection="1">
      <alignment horizontal="right"/>
    </xf>
    <xf numFmtId="0" fontId="30" fillId="11" borderId="25" xfId="14" applyFont="1" applyFill="1" applyBorder="1" applyAlignment="1" applyProtection="1">
      <alignment horizontal="right"/>
    </xf>
    <xf numFmtId="0" fontId="3" fillId="0" borderId="0" xfId="14" applyProtection="1"/>
    <xf numFmtId="0" fontId="4" fillId="0" borderId="0" xfId="14" applyFont="1" applyProtection="1"/>
  </cellXfs>
  <cellStyles count="27">
    <cellStyle name="Comma" xfId="25" builtinId="3"/>
    <cellStyle name="Comma 2" xfId="1" xr:uid="{00000000-0005-0000-0000-000000000000}"/>
    <cellStyle name="Comma 2 2" xfId="2" xr:uid="{00000000-0005-0000-0000-000001000000}"/>
    <cellStyle name="Comma 2 3" xfId="3" xr:uid="{00000000-0005-0000-0000-000002000000}"/>
    <cellStyle name="Comma 3" xfId="4" xr:uid="{00000000-0005-0000-0000-000003000000}"/>
    <cellStyle name="Normal" xfId="0" builtinId="0"/>
    <cellStyle name="Normal 2" xfId="5" xr:uid="{00000000-0005-0000-0000-000006000000}"/>
    <cellStyle name="Normal 2 10" xfId="6" xr:uid="{00000000-0005-0000-0000-000007000000}"/>
    <cellStyle name="Normal 2 11" xfId="7" xr:uid="{00000000-0005-0000-0000-000008000000}"/>
    <cellStyle name="Normal 2 12" xfId="8" xr:uid="{00000000-0005-0000-0000-000009000000}"/>
    <cellStyle name="Normal 2 13" xfId="9" xr:uid="{00000000-0005-0000-0000-00000A000000}"/>
    <cellStyle name="Normal 2 14" xfId="10" xr:uid="{00000000-0005-0000-0000-00000B000000}"/>
    <cellStyle name="Normal 2 15" xfId="11" xr:uid="{00000000-0005-0000-0000-00000C000000}"/>
    <cellStyle name="Normal 2 2" xfId="12" xr:uid="{00000000-0005-0000-0000-00000D000000}"/>
    <cellStyle name="Normal 2 3" xfId="13" xr:uid="{00000000-0005-0000-0000-00000E000000}"/>
    <cellStyle name="Normal 2 4" xfId="14" xr:uid="{00000000-0005-0000-0000-00000F000000}"/>
    <cellStyle name="Normal 2 5" xfId="15" xr:uid="{00000000-0005-0000-0000-000010000000}"/>
    <cellStyle name="Normal 2 6" xfId="16" xr:uid="{00000000-0005-0000-0000-000011000000}"/>
    <cellStyle name="Normal 2 7" xfId="17" xr:uid="{00000000-0005-0000-0000-000012000000}"/>
    <cellStyle name="Normal 2 8" xfId="18" xr:uid="{00000000-0005-0000-0000-000013000000}"/>
    <cellStyle name="Normal 2 9" xfId="19" xr:uid="{00000000-0005-0000-0000-000014000000}"/>
    <cellStyle name="Normal 3" xfId="20" xr:uid="{00000000-0005-0000-0000-000015000000}"/>
    <cellStyle name="Normal 4" xfId="21" xr:uid="{00000000-0005-0000-0000-000016000000}"/>
    <cellStyle name="Normal 5" xfId="22" xr:uid="{00000000-0005-0000-0000-000017000000}"/>
    <cellStyle name="Percent" xfId="26" builtinId="5"/>
    <cellStyle name="Percent 2" xfId="23" xr:uid="{00000000-0005-0000-0000-000018000000}"/>
    <cellStyle name="Percent 3" xfId="24" xr:uid="{00000000-0005-0000-0000-000019000000}"/>
  </cellStyles>
  <dxfs count="58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color rgb="FFFF0000"/>
      </font>
    </dxf>
    <dxf>
      <font>
        <color rgb="FFFF000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9" defaultPivotStyle="PivotStyleLight16"/>
  <colors>
    <mruColors>
      <color rgb="FFFFFF66"/>
      <color rgb="FFDFD741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17" Type="http://schemas.openxmlformats.org/officeDocument/2006/relationships/customXml" Target="../customXml/item5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eetMetadata" Target="metadata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2"/>
  <sheetViews>
    <sheetView workbookViewId="0">
      <selection activeCell="H8" sqref="H8:K92"/>
    </sheetView>
  </sheetViews>
  <sheetFormatPr defaultRowHeight="12.75" x14ac:dyDescent="0.2"/>
  <cols>
    <col min="1" max="2" width="9.140625" customWidth="1"/>
    <col min="3" max="3" width="20.85546875" customWidth="1"/>
    <col min="4" max="4" width="43.140625" customWidth="1"/>
    <col min="5" max="5" width="11.42578125" customWidth="1"/>
    <col min="6" max="9" width="9.140625" customWidth="1"/>
    <col min="10" max="10" width="27.5703125" bestFit="1" customWidth="1"/>
    <col min="11" max="11" width="9.140625" customWidth="1"/>
  </cols>
  <sheetData>
    <row r="1" spans="1:11" ht="15" x14ac:dyDescent="0.25">
      <c r="A1" s="26" t="s">
        <v>214</v>
      </c>
      <c r="C1" t="s">
        <v>0</v>
      </c>
      <c r="D1" t="s">
        <v>1</v>
      </c>
      <c r="E1" s="31"/>
      <c r="F1" s="31"/>
      <c r="G1" s="31"/>
      <c r="H1" s="32" t="s">
        <v>2</v>
      </c>
      <c r="I1" s="31"/>
      <c r="J1" s="31"/>
      <c r="K1" s="31"/>
    </row>
    <row r="2" spans="1:11" ht="15" x14ac:dyDescent="0.25">
      <c r="E2" s="31"/>
      <c r="F2" s="31"/>
      <c r="G2" s="31"/>
      <c r="H2" s="32" t="s">
        <v>2</v>
      </c>
      <c r="I2" s="31"/>
      <c r="J2" s="31"/>
      <c r="K2" s="31"/>
    </row>
    <row r="3" spans="1:11" ht="15" x14ac:dyDescent="0.25">
      <c r="C3" s="10" t="s">
        <v>3</v>
      </c>
      <c r="D3" s="11" t="e">
        <f>E5</f>
        <v>#VALUE!</v>
      </c>
      <c r="E3" s="25"/>
      <c r="F3" s="25"/>
      <c r="H3" s="29" t="s">
        <v>2</v>
      </c>
    </row>
    <row r="4" spans="1:11" ht="15" x14ac:dyDescent="0.25">
      <c r="C4" s="10" t="s">
        <v>4</v>
      </c>
      <c r="D4" s="11" t="e" cm="1">
        <f t="array" ref="D4">_xll.NL(,"Fund","Name","Company=",$D$3,"No.",$D$5)</f>
        <v>#VALUE!</v>
      </c>
      <c r="H4" s="29" t="s">
        <v>2</v>
      </c>
    </row>
    <row r="5" spans="1:11" ht="15" x14ac:dyDescent="0.25">
      <c r="A5" t="s">
        <v>5</v>
      </c>
      <c r="C5" s="10" t="s">
        <v>6</v>
      </c>
      <c r="D5" s="11" t="str">
        <f>""</f>
        <v/>
      </c>
      <c r="E5" t="e" cm="1">
        <f t="array" ref="E5">_xll.NP("Eval","=VLOOKUP($D$5,$H$8:$k$92,3,TRUE)")</f>
        <v>#VALUE!</v>
      </c>
      <c r="F5" t="e" cm="1">
        <f t="array" ref="F5">_xll.NP("Eval","=VLOOKUP($D$5,$H$8:$k$92,4,TRUE)")</f>
        <v>#VALUE!</v>
      </c>
      <c r="H5" s="29" t="s">
        <v>2</v>
      </c>
    </row>
    <row r="6" spans="1:11" ht="15" x14ac:dyDescent="0.25">
      <c r="C6" s="10" t="s">
        <v>8</v>
      </c>
      <c r="D6" s="11" t="s">
        <v>9</v>
      </c>
      <c r="H6" s="29" t="s">
        <v>2</v>
      </c>
    </row>
    <row r="7" spans="1:11" ht="15" x14ac:dyDescent="0.25">
      <c r="A7" t="s">
        <v>5</v>
      </c>
      <c r="C7" s="10" t="s">
        <v>10</v>
      </c>
      <c r="D7" s="12" t="str">
        <f>"7/1/2022"</f>
        <v>7/1/2022</v>
      </c>
      <c r="H7" s="29" t="s">
        <v>2</v>
      </c>
    </row>
    <row r="8" spans="1:11" ht="15" x14ac:dyDescent="0.25">
      <c r="C8" s="10" t="s">
        <v>11</v>
      </c>
      <c r="D8" s="12">
        <f>DATE(YEAR($D$7)-1,MONTH($D$7),DAY($D$7))</f>
        <v>44378</v>
      </c>
      <c r="H8" s="29" t="s">
        <v>12</v>
      </c>
      <c r="I8" s="25"/>
      <c r="J8" t="s">
        <v>13</v>
      </c>
      <c r="K8" t="s">
        <v>13</v>
      </c>
    </row>
    <row r="9" spans="1:11" ht="15" x14ac:dyDescent="0.25">
      <c r="C9" s="10" t="s">
        <v>14</v>
      </c>
      <c r="D9" s="12">
        <f>E9</f>
        <v>45078</v>
      </c>
      <c r="E9" s="27">
        <f>DATE(YEAR(D7)+1,MONTH(D7-1),DAY(D7))</f>
        <v>45078</v>
      </c>
      <c r="H9" s="29" t="s">
        <v>15</v>
      </c>
      <c r="I9" s="25"/>
      <c r="J9" t="s">
        <v>16</v>
      </c>
      <c r="K9" t="s">
        <v>17</v>
      </c>
    </row>
    <row r="10" spans="1:11" ht="15" x14ac:dyDescent="0.25">
      <c r="C10" s="10" t="s">
        <v>18</v>
      </c>
      <c r="D10" s="12">
        <f>EOMONTH($D$9,0)</f>
        <v>45107</v>
      </c>
      <c r="H10" s="30" t="s">
        <v>19</v>
      </c>
      <c r="I10" s="25"/>
      <c r="J10" t="s">
        <v>20</v>
      </c>
      <c r="K10" t="s">
        <v>21</v>
      </c>
    </row>
    <row r="11" spans="1:11" ht="15" x14ac:dyDescent="0.25">
      <c r="C11" s="10" t="s">
        <v>22</v>
      </c>
      <c r="D11" s="12">
        <f>DATE(YEAR($D$10)-1,MONTH($D$10),DAY($D$10))</f>
        <v>44742</v>
      </c>
      <c r="H11" s="29" t="s">
        <v>23</v>
      </c>
      <c r="I11" s="25"/>
      <c r="J11" t="s">
        <v>24</v>
      </c>
      <c r="K11" t="s">
        <v>25</v>
      </c>
    </row>
    <row r="12" spans="1:11" ht="15" x14ac:dyDescent="0.25">
      <c r="C12" s="10"/>
      <c r="D12" s="11"/>
      <c r="H12" s="29" t="s">
        <v>26</v>
      </c>
      <c r="I12" s="25"/>
      <c r="J12" t="s">
        <v>27</v>
      </c>
      <c r="K12" t="s">
        <v>27</v>
      </c>
    </row>
    <row r="13" spans="1:11" ht="15" x14ac:dyDescent="0.25">
      <c r="C13" s="10"/>
      <c r="D13" s="11"/>
      <c r="H13" s="29" t="s">
        <v>28</v>
      </c>
      <c r="I13" s="25"/>
      <c r="J13" t="s">
        <v>29</v>
      </c>
      <c r="K13" t="s">
        <v>29</v>
      </c>
    </row>
    <row r="14" spans="1:11" x14ac:dyDescent="0.2">
      <c r="H14" s="29" t="s">
        <v>30</v>
      </c>
      <c r="I14" s="25"/>
      <c r="J14" t="s">
        <v>31</v>
      </c>
      <c r="K14" t="s">
        <v>31</v>
      </c>
    </row>
    <row r="15" spans="1:11" x14ac:dyDescent="0.2">
      <c r="C15" t="s">
        <v>32</v>
      </c>
      <c r="D15" s="1" t="str">
        <f>D16&amp;D18</f>
        <v>BV-FY2024</v>
      </c>
      <c r="H15" s="29" t="s">
        <v>33</v>
      </c>
      <c r="I15" s="25"/>
      <c r="J15" t="s">
        <v>34</v>
      </c>
      <c r="K15" t="s">
        <v>34</v>
      </c>
    </row>
    <row r="16" spans="1:11" x14ac:dyDescent="0.2">
      <c r="D16" t="s">
        <v>35</v>
      </c>
      <c r="H16" s="29" t="s">
        <v>36</v>
      </c>
      <c r="I16" s="25"/>
      <c r="J16" t="s">
        <v>37</v>
      </c>
      <c r="K16" t="s">
        <v>37</v>
      </c>
    </row>
    <row r="17" spans="4:11" x14ac:dyDescent="0.2">
      <c r="D17" s="27">
        <f>YEAR(D10)+1</f>
        <v>2024</v>
      </c>
      <c r="H17" s="29" t="s">
        <v>38</v>
      </c>
      <c r="I17" s="25"/>
      <c r="J17" t="s">
        <v>39</v>
      </c>
      <c r="K17" t="s">
        <v>39</v>
      </c>
    </row>
    <row r="18" spans="4:11" x14ac:dyDescent="0.2">
      <c r="D18">
        <f>ABS(2000-D17)</f>
        <v>24</v>
      </c>
      <c r="H18" s="29" t="s">
        <v>40</v>
      </c>
      <c r="I18" s="25"/>
      <c r="J18" t="s">
        <v>41</v>
      </c>
      <c r="K18" t="s">
        <v>41</v>
      </c>
    </row>
    <row r="19" spans="4:11" x14ac:dyDescent="0.2">
      <c r="H19" s="29" t="s">
        <v>42</v>
      </c>
      <c r="I19" s="25"/>
      <c r="J19" t="s">
        <v>43</v>
      </c>
      <c r="K19" t="s">
        <v>43</v>
      </c>
    </row>
    <row r="20" spans="4:11" x14ac:dyDescent="0.2">
      <c r="H20" s="29" t="s">
        <v>44</v>
      </c>
      <c r="I20" s="25"/>
      <c r="J20" t="s">
        <v>45</v>
      </c>
      <c r="K20" t="s">
        <v>45</v>
      </c>
    </row>
    <row r="21" spans="4:11" x14ac:dyDescent="0.2">
      <c r="H21" s="29" t="s">
        <v>46</v>
      </c>
      <c r="I21" s="25"/>
      <c r="J21" t="s">
        <v>47</v>
      </c>
      <c r="K21" t="s">
        <v>47</v>
      </c>
    </row>
    <row r="22" spans="4:11" x14ac:dyDescent="0.2">
      <c r="H22" s="29" t="s">
        <v>48</v>
      </c>
      <c r="I22" s="25"/>
      <c r="J22" t="s">
        <v>49</v>
      </c>
      <c r="K22" s="27" t="s">
        <v>50</v>
      </c>
    </row>
    <row r="23" spans="4:11" x14ac:dyDescent="0.2">
      <c r="H23" s="29" t="s">
        <v>51</v>
      </c>
      <c r="I23" s="25"/>
      <c r="J23" t="s">
        <v>52</v>
      </c>
      <c r="K23" t="s">
        <v>52</v>
      </c>
    </row>
    <row r="24" spans="4:11" x14ac:dyDescent="0.2">
      <c r="D24" s="27"/>
      <c r="H24" s="29" t="s">
        <v>211</v>
      </c>
      <c r="I24" s="25"/>
      <c r="J24" t="s">
        <v>212</v>
      </c>
      <c r="K24" t="s">
        <v>213</v>
      </c>
    </row>
    <row r="25" spans="4:11" x14ac:dyDescent="0.2">
      <c r="H25" s="29" t="s">
        <v>53</v>
      </c>
      <c r="I25" s="25"/>
      <c r="J25" t="s">
        <v>54</v>
      </c>
      <c r="K25" t="s">
        <v>54</v>
      </c>
    </row>
    <row r="26" spans="4:11" x14ac:dyDescent="0.2">
      <c r="H26" s="29" t="s">
        <v>55</v>
      </c>
      <c r="I26" s="25"/>
      <c r="J26" t="s">
        <v>56</v>
      </c>
      <c r="K26" t="s">
        <v>56</v>
      </c>
    </row>
    <row r="27" spans="4:11" x14ac:dyDescent="0.2">
      <c r="H27" s="29" t="s">
        <v>57</v>
      </c>
      <c r="I27" s="25"/>
      <c r="J27" t="s">
        <v>58</v>
      </c>
      <c r="K27" t="s">
        <v>58</v>
      </c>
    </row>
    <row r="28" spans="4:11" x14ac:dyDescent="0.2">
      <c r="H28" s="29" t="s">
        <v>59</v>
      </c>
      <c r="I28" s="25"/>
      <c r="J28" t="s">
        <v>60</v>
      </c>
      <c r="K28" t="s">
        <v>60</v>
      </c>
    </row>
    <row r="29" spans="4:11" x14ac:dyDescent="0.2">
      <c r="H29" s="29" t="s">
        <v>61</v>
      </c>
      <c r="I29" s="25"/>
      <c r="J29" t="s">
        <v>62</v>
      </c>
      <c r="K29" t="s">
        <v>62</v>
      </c>
    </row>
    <row r="30" spans="4:11" x14ac:dyDescent="0.2">
      <c r="H30" s="29" t="s">
        <v>63</v>
      </c>
      <c r="I30" s="25"/>
      <c r="J30" t="s">
        <v>64</v>
      </c>
      <c r="K30" t="s">
        <v>65</v>
      </c>
    </row>
    <row r="31" spans="4:11" x14ac:dyDescent="0.2">
      <c r="H31" s="29" t="s">
        <v>66</v>
      </c>
      <c r="I31" s="25"/>
      <c r="J31" t="s">
        <v>67</v>
      </c>
      <c r="K31" t="s">
        <v>67</v>
      </c>
    </row>
    <row r="32" spans="4:11" x14ac:dyDescent="0.2">
      <c r="H32" s="29" t="s">
        <v>68</v>
      </c>
      <c r="I32" s="25"/>
      <c r="J32" t="s">
        <v>69</v>
      </c>
      <c r="K32" t="s">
        <v>69</v>
      </c>
    </row>
    <row r="33" spans="8:11" x14ac:dyDescent="0.2">
      <c r="H33" s="29" t="s">
        <v>70</v>
      </c>
      <c r="I33" s="25"/>
      <c r="J33" t="s">
        <v>71</v>
      </c>
      <c r="K33" t="s">
        <v>72</v>
      </c>
    </row>
    <row r="34" spans="8:11" x14ac:dyDescent="0.2">
      <c r="H34" s="29" t="s">
        <v>73</v>
      </c>
      <c r="I34" s="25"/>
      <c r="J34" t="s">
        <v>74</v>
      </c>
      <c r="K34" t="s">
        <v>74</v>
      </c>
    </row>
    <row r="35" spans="8:11" x14ac:dyDescent="0.2">
      <c r="H35" s="30" t="s">
        <v>75</v>
      </c>
      <c r="I35" s="25"/>
      <c r="J35" t="s">
        <v>76</v>
      </c>
      <c r="K35" t="s">
        <v>77</v>
      </c>
    </row>
    <row r="36" spans="8:11" x14ac:dyDescent="0.2">
      <c r="H36" s="29" t="s">
        <v>78</v>
      </c>
      <c r="I36" s="25"/>
      <c r="J36" t="s">
        <v>79</v>
      </c>
      <c r="K36" t="s">
        <v>79</v>
      </c>
    </row>
    <row r="37" spans="8:11" x14ac:dyDescent="0.2">
      <c r="H37" s="29" t="s">
        <v>80</v>
      </c>
      <c r="I37" s="25"/>
      <c r="J37" t="s">
        <v>81</v>
      </c>
      <c r="K37" t="s">
        <v>81</v>
      </c>
    </row>
    <row r="38" spans="8:11" x14ac:dyDescent="0.2">
      <c r="H38" s="29" t="s">
        <v>82</v>
      </c>
      <c r="I38" s="25"/>
      <c r="J38" t="s">
        <v>83</v>
      </c>
      <c r="K38" t="s">
        <v>84</v>
      </c>
    </row>
    <row r="39" spans="8:11" x14ac:dyDescent="0.2">
      <c r="H39" s="29" t="s">
        <v>85</v>
      </c>
      <c r="I39" s="25"/>
      <c r="J39" t="s">
        <v>86</v>
      </c>
      <c r="K39" t="s">
        <v>86</v>
      </c>
    </row>
    <row r="40" spans="8:11" x14ac:dyDescent="0.2">
      <c r="H40" s="29" t="s">
        <v>87</v>
      </c>
      <c r="I40" s="25"/>
      <c r="J40" t="s">
        <v>88</v>
      </c>
      <c r="K40" t="s">
        <v>89</v>
      </c>
    </row>
    <row r="41" spans="8:11" x14ac:dyDescent="0.2">
      <c r="H41" s="29" t="s">
        <v>90</v>
      </c>
      <c r="I41" s="25"/>
      <c r="J41" t="s">
        <v>91</v>
      </c>
      <c r="K41" t="s">
        <v>91</v>
      </c>
    </row>
    <row r="42" spans="8:11" x14ac:dyDescent="0.2">
      <c r="H42" s="29" t="s">
        <v>92</v>
      </c>
      <c r="I42" s="25"/>
      <c r="J42" t="s">
        <v>93</v>
      </c>
      <c r="K42" t="s">
        <v>93</v>
      </c>
    </row>
    <row r="43" spans="8:11" x14ac:dyDescent="0.2">
      <c r="H43" s="29" t="s">
        <v>94</v>
      </c>
      <c r="I43" s="25"/>
      <c r="J43" t="s">
        <v>95</v>
      </c>
      <c r="K43" t="s">
        <v>95</v>
      </c>
    </row>
    <row r="44" spans="8:11" x14ac:dyDescent="0.2">
      <c r="H44" s="29" t="s">
        <v>96</v>
      </c>
      <c r="I44" s="25"/>
      <c r="J44" t="s">
        <v>97</v>
      </c>
      <c r="K44" t="s">
        <v>97</v>
      </c>
    </row>
    <row r="45" spans="8:11" x14ac:dyDescent="0.2">
      <c r="H45" s="29" t="s">
        <v>98</v>
      </c>
      <c r="I45" s="25"/>
      <c r="J45" t="s">
        <v>99</v>
      </c>
      <c r="K45" t="s">
        <v>99</v>
      </c>
    </row>
    <row r="46" spans="8:11" x14ac:dyDescent="0.2">
      <c r="H46" s="29" t="s">
        <v>100</v>
      </c>
      <c r="I46" s="25"/>
      <c r="J46" t="s">
        <v>101</v>
      </c>
      <c r="K46" t="s">
        <v>102</v>
      </c>
    </row>
    <row r="47" spans="8:11" x14ac:dyDescent="0.2">
      <c r="H47" s="29" t="s">
        <v>103</v>
      </c>
      <c r="I47" s="25"/>
      <c r="J47" t="s">
        <v>7</v>
      </c>
      <c r="K47" t="s">
        <v>7</v>
      </c>
    </row>
    <row r="48" spans="8:11" x14ac:dyDescent="0.2">
      <c r="H48" s="29" t="s">
        <v>104</v>
      </c>
      <c r="I48" s="25"/>
      <c r="J48" t="s">
        <v>105</v>
      </c>
      <c r="K48" t="s">
        <v>105</v>
      </c>
    </row>
    <row r="49" spans="8:11" x14ac:dyDescent="0.2">
      <c r="H49" s="29" t="s">
        <v>106</v>
      </c>
      <c r="I49" s="25"/>
      <c r="J49" t="s">
        <v>107</v>
      </c>
      <c r="K49" t="s">
        <v>108</v>
      </c>
    </row>
    <row r="50" spans="8:11" x14ac:dyDescent="0.2">
      <c r="H50" s="29" t="s">
        <v>109</v>
      </c>
      <c r="I50" s="25"/>
      <c r="J50" t="s">
        <v>110</v>
      </c>
      <c r="K50" t="s">
        <v>110</v>
      </c>
    </row>
    <row r="51" spans="8:11" x14ac:dyDescent="0.2">
      <c r="H51" s="29" t="s">
        <v>111</v>
      </c>
      <c r="I51" s="25"/>
      <c r="J51" t="s">
        <v>112</v>
      </c>
      <c r="K51" t="s">
        <v>112</v>
      </c>
    </row>
    <row r="52" spans="8:11" x14ac:dyDescent="0.2">
      <c r="H52" s="29" t="s">
        <v>113</v>
      </c>
      <c r="I52" s="25"/>
      <c r="J52" t="s">
        <v>114</v>
      </c>
      <c r="K52" t="s">
        <v>114</v>
      </c>
    </row>
    <row r="53" spans="8:11" x14ac:dyDescent="0.2">
      <c r="H53" s="29" t="s">
        <v>115</v>
      </c>
      <c r="I53" s="25"/>
      <c r="J53" t="s">
        <v>116</v>
      </c>
      <c r="K53" t="s">
        <v>116</v>
      </c>
    </row>
    <row r="54" spans="8:11" x14ac:dyDescent="0.2">
      <c r="H54" s="29" t="s">
        <v>117</v>
      </c>
      <c r="I54" s="25"/>
      <c r="J54" t="s">
        <v>118</v>
      </c>
      <c r="K54" t="s">
        <v>118</v>
      </c>
    </row>
    <row r="55" spans="8:11" x14ac:dyDescent="0.2">
      <c r="H55" s="29" t="s">
        <v>119</v>
      </c>
      <c r="I55" s="25"/>
      <c r="J55" t="s">
        <v>120</v>
      </c>
      <c r="K55" t="s">
        <v>120</v>
      </c>
    </row>
    <row r="56" spans="8:11" x14ac:dyDescent="0.2">
      <c r="H56" s="29" t="s">
        <v>121</v>
      </c>
      <c r="I56" s="25"/>
      <c r="J56" t="s">
        <v>122</v>
      </c>
      <c r="K56" t="s">
        <v>122</v>
      </c>
    </row>
    <row r="57" spans="8:11" x14ac:dyDescent="0.2">
      <c r="H57" s="29" t="s">
        <v>123</v>
      </c>
      <c r="I57" s="25"/>
      <c r="J57" t="s">
        <v>124</v>
      </c>
      <c r="K57" t="s">
        <v>124</v>
      </c>
    </row>
    <row r="58" spans="8:11" x14ac:dyDescent="0.2">
      <c r="H58" s="29" t="s">
        <v>125</v>
      </c>
      <c r="I58" s="25"/>
      <c r="J58" t="s">
        <v>126</v>
      </c>
      <c r="K58" t="s">
        <v>126</v>
      </c>
    </row>
    <row r="59" spans="8:11" x14ac:dyDescent="0.2">
      <c r="H59" s="29" t="s">
        <v>127</v>
      </c>
      <c r="I59" s="25"/>
      <c r="J59" t="s">
        <v>128</v>
      </c>
      <c r="K59" t="s">
        <v>128</v>
      </c>
    </row>
    <row r="60" spans="8:11" x14ac:dyDescent="0.2">
      <c r="H60" s="29" t="s">
        <v>129</v>
      </c>
      <c r="I60" s="25"/>
      <c r="J60" t="s">
        <v>130</v>
      </c>
      <c r="K60" t="s">
        <v>130</v>
      </c>
    </row>
    <row r="61" spans="8:11" x14ac:dyDescent="0.2">
      <c r="H61" s="29" t="s">
        <v>131</v>
      </c>
      <c r="I61" s="25"/>
      <c r="J61" t="s">
        <v>132</v>
      </c>
      <c r="K61" t="s">
        <v>132</v>
      </c>
    </row>
    <row r="62" spans="8:11" x14ac:dyDescent="0.2">
      <c r="H62" s="29" t="s">
        <v>133</v>
      </c>
      <c r="I62" s="25"/>
      <c r="J62" t="s">
        <v>134</v>
      </c>
      <c r="K62" t="s">
        <v>134</v>
      </c>
    </row>
    <row r="63" spans="8:11" x14ac:dyDescent="0.2">
      <c r="H63" s="29" t="s">
        <v>135</v>
      </c>
      <c r="I63" s="25"/>
      <c r="J63" t="s">
        <v>136</v>
      </c>
      <c r="K63" t="s">
        <v>137</v>
      </c>
    </row>
    <row r="64" spans="8:11" x14ac:dyDescent="0.2">
      <c r="H64" s="29" t="s">
        <v>138</v>
      </c>
      <c r="I64" s="25"/>
      <c r="J64" t="s">
        <v>139</v>
      </c>
      <c r="K64" t="s">
        <v>140</v>
      </c>
    </row>
    <row r="65" spans="8:11" x14ac:dyDescent="0.2">
      <c r="H65" s="29" t="s">
        <v>206</v>
      </c>
      <c r="I65" s="25"/>
      <c r="J65" t="s">
        <v>207</v>
      </c>
      <c r="K65" t="s">
        <v>208</v>
      </c>
    </row>
    <row r="66" spans="8:11" x14ac:dyDescent="0.2">
      <c r="H66" s="29" t="s">
        <v>141</v>
      </c>
      <c r="I66" s="25"/>
      <c r="J66" t="s">
        <v>142</v>
      </c>
      <c r="K66" t="s">
        <v>142</v>
      </c>
    </row>
    <row r="67" spans="8:11" x14ac:dyDescent="0.2">
      <c r="H67" s="29" t="s">
        <v>143</v>
      </c>
      <c r="I67" s="25"/>
      <c r="J67" t="s">
        <v>144</v>
      </c>
      <c r="K67" t="s">
        <v>144</v>
      </c>
    </row>
    <row r="68" spans="8:11" x14ac:dyDescent="0.2">
      <c r="H68" s="29" t="s">
        <v>145</v>
      </c>
      <c r="I68" s="25"/>
      <c r="J68" t="s">
        <v>146</v>
      </c>
      <c r="K68" t="s">
        <v>146</v>
      </c>
    </row>
    <row r="69" spans="8:11" x14ac:dyDescent="0.2">
      <c r="H69" s="30" t="s">
        <v>147</v>
      </c>
      <c r="I69" s="25"/>
      <c r="J69" t="s">
        <v>148</v>
      </c>
      <c r="K69" t="s">
        <v>149</v>
      </c>
    </row>
    <row r="70" spans="8:11" x14ac:dyDescent="0.2">
      <c r="H70" s="29" t="s">
        <v>150</v>
      </c>
      <c r="I70" s="25"/>
      <c r="J70" t="s">
        <v>151</v>
      </c>
      <c r="K70" t="s">
        <v>151</v>
      </c>
    </row>
    <row r="71" spans="8:11" x14ac:dyDescent="0.2">
      <c r="H71" s="29" t="s">
        <v>152</v>
      </c>
      <c r="I71" s="25"/>
      <c r="J71" t="s">
        <v>153</v>
      </c>
      <c r="K71" t="s">
        <v>153</v>
      </c>
    </row>
    <row r="72" spans="8:11" x14ac:dyDescent="0.2">
      <c r="H72" s="29" t="s">
        <v>154</v>
      </c>
      <c r="I72" s="25"/>
      <c r="J72" t="s">
        <v>155</v>
      </c>
      <c r="K72" t="s">
        <v>156</v>
      </c>
    </row>
    <row r="73" spans="8:11" x14ac:dyDescent="0.2">
      <c r="H73" s="29" t="s">
        <v>157</v>
      </c>
      <c r="I73" s="25"/>
      <c r="J73" t="s">
        <v>158</v>
      </c>
      <c r="K73" t="s">
        <v>158</v>
      </c>
    </row>
    <row r="74" spans="8:11" x14ac:dyDescent="0.2">
      <c r="H74" s="29" t="s">
        <v>159</v>
      </c>
      <c r="I74" s="25"/>
      <c r="J74" t="s">
        <v>160</v>
      </c>
      <c r="K74" t="s">
        <v>160</v>
      </c>
    </row>
    <row r="75" spans="8:11" x14ac:dyDescent="0.2">
      <c r="H75" s="29" t="s">
        <v>161</v>
      </c>
      <c r="I75" s="25"/>
      <c r="J75" t="s">
        <v>162</v>
      </c>
      <c r="K75" t="s">
        <v>162</v>
      </c>
    </row>
    <row r="76" spans="8:11" x14ac:dyDescent="0.2">
      <c r="H76" s="29" t="s">
        <v>163</v>
      </c>
      <c r="I76" s="25"/>
      <c r="J76" t="s">
        <v>164</v>
      </c>
      <c r="K76" t="s">
        <v>164</v>
      </c>
    </row>
    <row r="77" spans="8:11" x14ac:dyDescent="0.2">
      <c r="H77" s="29" t="s">
        <v>165</v>
      </c>
      <c r="I77" s="25"/>
      <c r="J77" t="s">
        <v>166</v>
      </c>
      <c r="K77" t="s">
        <v>166</v>
      </c>
    </row>
    <row r="78" spans="8:11" x14ac:dyDescent="0.2">
      <c r="H78" s="29" t="s">
        <v>167</v>
      </c>
      <c r="I78" s="25"/>
      <c r="J78" t="s">
        <v>168</v>
      </c>
      <c r="K78" t="s">
        <v>168</v>
      </c>
    </row>
    <row r="79" spans="8:11" x14ac:dyDescent="0.2">
      <c r="H79" s="29" t="s">
        <v>169</v>
      </c>
      <c r="I79" s="25"/>
      <c r="J79" t="s">
        <v>170</v>
      </c>
      <c r="K79" t="s">
        <v>170</v>
      </c>
    </row>
    <row r="80" spans="8:11" x14ac:dyDescent="0.2">
      <c r="H80" s="29" t="s">
        <v>171</v>
      </c>
      <c r="I80" s="25"/>
      <c r="J80" t="s">
        <v>172</v>
      </c>
      <c r="K80" t="s">
        <v>172</v>
      </c>
    </row>
    <row r="81" spans="8:11" x14ac:dyDescent="0.2">
      <c r="H81" s="29" t="s">
        <v>209</v>
      </c>
      <c r="I81" s="25"/>
      <c r="J81" t="s">
        <v>210</v>
      </c>
      <c r="K81" t="s">
        <v>210</v>
      </c>
    </row>
    <row r="82" spans="8:11" x14ac:dyDescent="0.2">
      <c r="H82" s="29" t="s">
        <v>173</v>
      </c>
      <c r="I82" s="25"/>
      <c r="J82" t="s">
        <v>174</v>
      </c>
      <c r="K82" t="s">
        <v>174</v>
      </c>
    </row>
    <row r="83" spans="8:11" x14ac:dyDescent="0.2">
      <c r="H83" s="29" t="s">
        <v>175</v>
      </c>
      <c r="I83" s="25"/>
      <c r="J83" t="s">
        <v>176</v>
      </c>
      <c r="K83" t="s">
        <v>176</v>
      </c>
    </row>
    <row r="84" spans="8:11" x14ac:dyDescent="0.2">
      <c r="H84" s="29" t="s">
        <v>177</v>
      </c>
      <c r="I84" s="25"/>
      <c r="J84" t="s">
        <v>178</v>
      </c>
      <c r="K84" t="s">
        <v>178</v>
      </c>
    </row>
    <row r="85" spans="8:11" x14ac:dyDescent="0.2">
      <c r="H85" s="29" t="s">
        <v>179</v>
      </c>
      <c r="I85" s="25"/>
      <c r="J85" t="s">
        <v>180</v>
      </c>
      <c r="K85" t="s">
        <v>180</v>
      </c>
    </row>
    <row r="86" spans="8:11" x14ac:dyDescent="0.2">
      <c r="H86" s="29" t="s">
        <v>181</v>
      </c>
      <c r="I86" s="25"/>
      <c r="J86" t="s">
        <v>182</v>
      </c>
      <c r="K86" t="s">
        <v>182</v>
      </c>
    </row>
    <row r="87" spans="8:11" x14ac:dyDescent="0.2">
      <c r="H87" s="29" t="s">
        <v>183</v>
      </c>
      <c r="I87" s="25"/>
      <c r="J87" t="s">
        <v>184</v>
      </c>
      <c r="K87" t="s">
        <v>184</v>
      </c>
    </row>
    <row r="88" spans="8:11" x14ac:dyDescent="0.2">
      <c r="H88" s="29" t="s">
        <v>185</v>
      </c>
      <c r="I88" s="25"/>
      <c r="J88" t="s">
        <v>186</v>
      </c>
      <c r="K88" t="s">
        <v>187</v>
      </c>
    </row>
    <row r="89" spans="8:11" x14ac:dyDescent="0.2">
      <c r="H89" s="29" t="s">
        <v>188</v>
      </c>
      <c r="I89" s="25"/>
      <c r="J89" t="s">
        <v>189</v>
      </c>
      <c r="K89" t="s">
        <v>189</v>
      </c>
    </row>
    <row r="90" spans="8:11" x14ac:dyDescent="0.2">
      <c r="H90" s="29" t="s">
        <v>190</v>
      </c>
      <c r="I90" s="25"/>
      <c r="J90" t="s">
        <v>191</v>
      </c>
      <c r="K90" t="s">
        <v>191</v>
      </c>
    </row>
    <row r="91" spans="8:11" x14ac:dyDescent="0.2">
      <c r="H91" s="29" t="s">
        <v>192</v>
      </c>
      <c r="I91" s="25"/>
      <c r="J91" t="s">
        <v>193</v>
      </c>
      <c r="K91" t="s">
        <v>193</v>
      </c>
    </row>
    <row r="92" spans="8:11" x14ac:dyDescent="0.2">
      <c r="H92" s="29" t="s">
        <v>194</v>
      </c>
      <c r="J92" t="s">
        <v>195</v>
      </c>
      <c r="K92" t="s">
        <v>195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749604-77F8-4512-BA98-494D0BAC3147}">
  <sheetPr>
    <tabColor rgb="FF00B0F0"/>
  </sheetPr>
  <dimension ref="B1:M72"/>
  <sheetViews>
    <sheetView tabSelected="1" workbookViewId="0">
      <selection activeCell="E15" sqref="E15"/>
    </sheetView>
  </sheetViews>
  <sheetFormatPr defaultColWidth="9.140625" defaultRowHeight="12.75" x14ac:dyDescent="0.2"/>
  <cols>
    <col min="1" max="2" width="5.7109375" style="1" customWidth="1"/>
    <col min="3" max="3" width="21.7109375" style="1" bestFit="1" customWidth="1"/>
    <col min="4" max="4" width="47.42578125" style="1" customWidth="1"/>
    <col min="5" max="6" width="39.28515625" style="8" customWidth="1"/>
    <col min="7" max="7" width="33" style="8" hidden="1" customWidth="1"/>
    <col min="8" max="14" width="11.85546875" style="1" customWidth="1"/>
    <col min="15" max="16384" width="9.140625" style="1"/>
  </cols>
  <sheetData>
    <row r="1" spans="2:13" ht="13.5" thickBot="1" x14ac:dyDescent="0.25">
      <c r="B1" s="78"/>
      <c r="C1" s="119" t="s">
        <v>682</v>
      </c>
      <c r="D1" s="78"/>
      <c r="H1" s="78"/>
      <c r="I1" s="78"/>
      <c r="J1" s="78"/>
      <c r="K1" s="78"/>
      <c r="L1" s="78"/>
      <c r="M1" s="78"/>
    </row>
    <row r="2" spans="2:13" ht="18.75" thickBot="1" x14ac:dyDescent="0.25">
      <c r="B2" s="78"/>
      <c r="C2" s="78"/>
      <c r="D2" s="35" t="s">
        <v>216</v>
      </c>
      <c r="E2" s="34"/>
      <c r="F2" s="34"/>
      <c r="G2" s="34"/>
      <c r="H2" s="78"/>
      <c r="I2" s="78"/>
      <c r="J2" s="78"/>
      <c r="K2" s="78"/>
      <c r="L2" s="78"/>
      <c r="M2" s="78"/>
    </row>
    <row r="3" spans="2:13" ht="18.75" customHeight="1" thickBot="1" x14ac:dyDescent="0.25">
      <c r="B3" s="78"/>
      <c r="C3" s="37" t="s">
        <v>218</v>
      </c>
      <c r="D3" s="93"/>
      <c r="E3" s="37" t="s">
        <v>219</v>
      </c>
      <c r="F3" s="85" t="s">
        <v>678</v>
      </c>
      <c r="G3" s="86"/>
      <c r="H3" s="86"/>
      <c r="I3" s="86"/>
      <c r="J3" s="86"/>
      <c r="K3" s="86"/>
      <c r="L3" s="86"/>
      <c r="M3" s="87"/>
    </row>
    <row r="4" spans="2:13" ht="18.75" thickBot="1" x14ac:dyDescent="0.25">
      <c r="B4" s="78"/>
      <c r="C4" s="78"/>
      <c r="D4" s="33"/>
      <c r="E4" s="33"/>
      <c r="F4" s="77"/>
      <c r="G4" s="88"/>
      <c r="H4" s="88"/>
      <c r="I4" s="88"/>
      <c r="J4" s="88"/>
      <c r="K4" s="88"/>
      <c r="L4" s="88"/>
      <c r="M4" s="89"/>
    </row>
    <row r="5" spans="2:13" ht="18.75" thickBot="1" x14ac:dyDescent="0.25">
      <c r="B5" s="78"/>
      <c r="C5" s="78"/>
      <c r="D5" s="35" t="s">
        <v>247</v>
      </c>
      <c r="E5" s="33"/>
      <c r="F5" s="90"/>
      <c r="G5" s="91"/>
      <c r="H5" s="91"/>
      <c r="I5" s="91"/>
      <c r="J5" s="91"/>
      <c r="K5" s="91"/>
      <c r="L5" s="91"/>
      <c r="M5" s="92"/>
    </row>
    <row r="6" spans="2:13" ht="18.75" thickBot="1" x14ac:dyDescent="0.25">
      <c r="B6" s="78"/>
      <c r="C6" s="37" t="s">
        <v>218</v>
      </c>
      <c r="D6" s="94" t="s">
        <v>677</v>
      </c>
      <c r="E6" s="37" t="s">
        <v>219</v>
      </c>
      <c r="F6" s="37"/>
      <c r="G6" s="33"/>
      <c r="H6" s="78"/>
      <c r="I6" s="78"/>
      <c r="J6" s="78"/>
      <c r="K6" s="78"/>
      <c r="L6" s="78"/>
      <c r="M6" s="78"/>
    </row>
    <row r="7" spans="2:13" ht="18" x14ac:dyDescent="0.2">
      <c r="B7" s="36"/>
      <c r="C7" s="33"/>
      <c r="D7" s="33"/>
      <c r="E7" s="33"/>
      <c r="F7" s="33"/>
      <c r="G7" s="33"/>
    </row>
    <row r="8" spans="2:13" ht="18" x14ac:dyDescent="0.2">
      <c r="B8" s="36"/>
      <c r="C8" s="33"/>
      <c r="D8" s="33"/>
      <c r="E8" s="33"/>
      <c r="F8" s="33"/>
      <c r="G8" s="33"/>
    </row>
    <row r="9" spans="2:13" s="13" customFormat="1" ht="15" x14ac:dyDescent="0.2">
      <c r="C9" s="95" t="s">
        <v>220</v>
      </c>
      <c r="D9" s="95" t="s">
        <v>221</v>
      </c>
      <c r="E9" s="96" t="s">
        <v>309</v>
      </c>
      <c r="F9" s="96" t="s">
        <v>310</v>
      </c>
      <c r="G9" s="14" t="s">
        <v>308</v>
      </c>
    </row>
    <row r="10" spans="2:13" s="2" customFormat="1" ht="15" customHeight="1" x14ac:dyDescent="0.2">
      <c r="C10" s="15" t="s">
        <v>616</v>
      </c>
      <c r="D10" s="16" t="s">
        <v>250</v>
      </c>
      <c r="E10" s="116"/>
      <c r="F10" s="116"/>
      <c r="G10" s="28">
        <f>F10-E10</f>
        <v>0</v>
      </c>
    </row>
    <row r="11" spans="2:13" s="2" customFormat="1" ht="15" customHeight="1" x14ac:dyDescent="0.2">
      <c r="C11" s="15" t="s">
        <v>617</v>
      </c>
      <c r="D11" s="16" t="s">
        <v>618</v>
      </c>
      <c r="E11" s="116"/>
      <c r="F11" s="116"/>
      <c r="G11" s="28">
        <f t="shared" ref="G11:G66" si="0">F11-E11</f>
        <v>0</v>
      </c>
    </row>
    <row r="12" spans="2:13" s="2" customFormat="1" ht="15" customHeight="1" x14ac:dyDescent="0.2">
      <c r="C12" s="15" t="s">
        <v>619</v>
      </c>
      <c r="D12" s="16" t="s">
        <v>620</v>
      </c>
      <c r="E12" s="116"/>
      <c r="F12" s="116"/>
      <c r="G12" s="28">
        <f t="shared" si="0"/>
        <v>0</v>
      </c>
    </row>
    <row r="13" spans="2:13" s="2" customFormat="1" ht="15" customHeight="1" x14ac:dyDescent="0.2">
      <c r="C13" s="15" t="s">
        <v>621</v>
      </c>
      <c r="D13" s="16" t="s">
        <v>622</v>
      </c>
      <c r="E13" s="116"/>
      <c r="F13" s="116"/>
      <c r="G13" s="28">
        <f t="shared" si="0"/>
        <v>0</v>
      </c>
    </row>
    <row r="14" spans="2:13" s="2" customFormat="1" ht="15" customHeight="1" x14ac:dyDescent="0.2">
      <c r="C14" s="15" t="s">
        <v>623</v>
      </c>
      <c r="D14" s="16" t="s">
        <v>624</v>
      </c>
      <c r="E14" s="116"/>
      <c r="F14" s="116"/>
      <c r="G14" s="28">
        <f t="shared" si="0"/>
        <v>0</v>
      </c>
    </row>
    <row r="15" spans="2:13" s="2" customFormat="1" ht="15" customHeight="1" x14ac:dyDescent="0.2">
      <c r="C15" s="15" t="s">
        <v>625</v>
      </c>
      <c r="D15" s="16" t="s">
        <v>626</v>
      </c>
      <c r="E15" s="116"/>
      <c r="F15" s="116"/>
      <c r="G15" s="28">
        <f t="shared" si="0"/>
        <v>0</v>
      </c>
    </row>
    <row r="16" spans="2:13" s="2" customFormat="1" ht="15" customHeight="1" x14ac:dyDescent="0.2">
      <c r="C16" s="15" t="s">
        <v>627</v>
      </c>
      <c r="D16" s="16" t="s">
        <v>251</v>
      </c>
      <c r="E16" s="116"/>
      <c r="F16" s="116"/>
      <c r="G16" s="28">
        <f t="shared" si="0"/>
        <v>0</v>
      </c>
    </row>
    <row r="17" spans="3:7" s="2" customFormat="1" ht="15" customHeight="1" x14ac:dyDescent="0.2">
      <c r="C17" s="15" t="s">
        <v>252</v>
      </c>
      <c r="D17" s="16" t="s">
        <v>253</v>
      </c>
      <c r="E17" s="116"/>
      <c r="F17" s="116"/>
      <c r="G17" s="28">
        <f t="shared" si="0"/>
        <v>0</v>
      </c>
    </row>
    <row r="18" spans="3:7" s="2" customFormat="1" ht="15" customHeight="1" x14ac:dyDescent="0.2">
      <c r="C18" s="15" t="s">
        <v>628</v>
      </c>
      <c r="D18" s="16" t="s">
        <v>629</v>
      </c>
      <c r="E18" s="116"/>
      <c r="F18" s="116"/>
      <c r="G18" s="28">
        <f t="shared" si="0"/>
        <v>0</v>
      </c>
    </row>
    <row r="19" spans="3:7" s="2" customFormat="1" ht="15" customHeight="1" x14ac:dyDescent="0.2">
      <c r="C19" s="15" t="s">
        <v>254</v>
      </c>
      <c r="D19" s="16" t="s">
        <v>630</v>
      </c>
      <c r="E19" s="116"/>
      <c r="F19" s="116"/>
      <c r="G19" s="28">
        <f t="shared" si="0"/>
        <v>0</v>
      </c>
    </row>
    <row r="20" spans="3:7" s="2" customFormat="1" ht="15" customHeight="1" x14ac:dyDescent="0.2">
      <c r="C20" s="15" t="s">
        <v>255</v>
      </c>
      <c r="D20" s="16" t="s">
        <v>256</v>
      </c>
      <c r="E20" s="116"/>
      <c r="F20" s="116"/>
      <c r="G20" s="28">
        <f t="shared" si="0"/>
        <v>0</v>
      </c>
    </row>
    <row r="21" spans="3:7" s="2" customFormat="1" ht="15" customHeight="1" x14ac:dyDescent="0.2">
      <c r="C21" s="15" t="s">
        <v>631</v>
      </c>
      <c r="D21" s="16" t="s">
        <v>632</v>
      </c>
      <c r="E21" s="116"/>
      <c r="F21" s="116"/>
      <c r="G21" s="28">
        <f t="shared" si="0"/>
        <v>0</v>
      </c>
    </row>
    <row r="22" spans="3:7" s="2" customFormat="1" ht="15" customHeight="1" x14ac:dyDescent="0.2">
      <c r="C22" s="15" t="s">
        <v>633</v>
      </c>
      <c r="D22" s="16" t="s">
        <v>634</v>
      </c>
      <c r="E22" s="116"/>
      <c r="F22" s="116"/>
      <c r="G22" s="28">
        <f t="shared" si="0"/>
        <v>0</v>
      </c>
    </row>
    <row r="23" spans="3:7" s="2" customFormat="1" ht="15" customHeight="1" x14ac:dyDescent="0.2">
      <c r="C23" s="15" t="s">
        <v>635</v>
      </c>
      <c r="D23" s="16" t="s">
        <v>636</v>
      </c>
      <c r="E23" s="116"/>
      <c r="F23" s="116"/>
      <c r="G23" s="28">
        <f t="shared" si="0"/>
        <v>0</v>
      </c>
    </row>
    <row r="24" spans="3:7" s="2" customFormat="1" ht="15" customHeight="1" x14ac:dyDescent="0.2">
      <c r="C24" s="15" t="s">
        <v>257</v>
      </c>
      <c r="D24" s="16" t="s">
        <v>637</v>
      </c>
      <c r="E24" s="116"/>
      <c r="F24" s="116"/>
      <c r="G24" s="28">
        <f t="shared" si="0"/>
        <v>0</v>
      </c>
    </row>
    <row r="25" spans="3:7" s="2" customFormat="1" ht="15" customHeight="1" x14ac:dyDescent="0.2">
      <c r="C25" s="15" t="s">
        <v>258</v>
      </c>
      <c r="D25" s="16" t="s">
        <v>259</v>
      </c>
      <c r="E25" s="116"/>
      <c r="F25" s="116"/>
      <c r="G25" s="28">
        <f t="shared" si="0"/>
        <v>0</v>
      </c>
    </row>
    <row r="26" spans="3:7" s="2" customFormat="1" ht="15" customHeight="1" x14ac:dyDescent="0.2">
      <c r="C26" s="15" t="s">
        <v>260</v>
      </c>
      <c r="D26" s="16" t="s">
        <v>261</v>
      </c>
      <c r="E26" s="116"/>
      <c r="F26" s="116"/>
      <c r="G26" s="28">
        <f t="shared" si="0"/>
        <v>0</v>
      </c>
    </row>
    <row r="27" spans="3:7" s="2" customFormat="1" ht="15" customHeight="1" x14ac:dyDescent="0.2">
      <c r="C27" s="15" t="s">
        <v>262</v>
      </c>
      <c r="D27" s="16" t="s">
        <v>263</v>
      </c>
      <c r="E27" s="116"/>
      <c r="F27" s="116"/>
      <c r="G27" s="28">
        <f t="shared" si="0"/>
        <v>0</v>
      </c>
    </row>
    <row r="28" spans="3:7" s="2" customFormat="1" ht="15" customHeight="1" x14ac:dyDescent="0.2">
      <c r="C28" s="15" t="s">
        <v>264</v>
      </c>
      <c r="D28" s="16" t="s">
        <v>265</v>
      </c>
      <c r="E28" s="116"/>
      <c r="F28" s="116"/>
      <c r="G28" s="28">
        <f t="shared" si="0"/>
        <v>0</v>
      </c>
    </row>
    <row r="29" spans="3:7" s="2" customFormat="1" ht="15" customHeight="1" x14ac:dyDescent="0.2">
      <c r="C29" s="15" t="s">
        <v>266</v>
      </c>
      <c r="D29" s="16" t="s">
        <v>267</v>
      </c>
      <c r="E29" s="116"/>
      <c r="F29" s="116"/>
      <c r="G29" s="28">
        <f t="shared" si="0"/>
        <v>0</v>
      </c>
    </row>
    <row r="30" spans="3:7" s="2" customFormat="1" ht="15" customHeight="1" x14ac:dyDescent="0.2">
      <c r="C30" s="15" t="s">
        <v>268</v>
      </c>
      <c r="D30" s="16" t="s">
        <v>638</v>
      </c>
      <c r="E30" s="116"/>
      <c r="F30" s="116"/>
      <c r="G30" s="28">
        <f t="shared" si="0"/>
        <v>0</v>
      </c>
    </row>
    <row r="31" spans="3:7" s="2" customFormat="1" ht="15" customHeight="1" x14ac:dyDescent="0.2">
      <c r="C31" s="15" t="s">
        <v>269</v>
      </c>
      <c r="D31" s="16" t="s">
        <v>270</v>
      </c>
      <c r="E31" s="116"/>
      <c r="F31" s="116"/>
      <c r="G31" s="28">
        <f t="shared" si="0"/>
        <v>0</v>
      </c>
    </row>
    <row r="32" spans="3:7" s="2" customFormat="1" ht="15" customHeight="1" x14ac:dyDescent="0.2">
      <c r="C32" s="15" t="s">
        <v>271</v>
      </c>
      <c r="D32" s="16" t="s">
        <v>272</v>
      </c>
      <c r="E32" s="116"/>
      <c r="F32" s="116"/>
      <c r="G32" s="28">
        <f t="shared" si="0"/>
        <v>0</v>
      </c>
    </row>
    <row r="33" spans="3:7" s="2" customFormat="1" ht="15" customHeight="1" x14ac:dyDescent="0.2">
      <c r="C33" s="15" t="s">
        <v>273</v>
      </c>
      <c r="D33" s="16" t="s">
        <v>639</v>
      </c>
      <c r="E33" s="116"/>
      <c r="F33" s="116"/>
      <c r="G33" s="28">
        <f t="shared" si="0"/>
        <v>0</v>
      </c>
    </row>
    <row r="34" spans="3:7" s="2" customFormat="1" ht="15" customHeight="1" x14ac:dyDescent="0.2">
      <c r="C34" s="15" t="s">
        <v>640</v>
      </c>
      <c r="D34" s="16" t="s">
        <v>641</v>
      </c>
      <c r="E34" s="116"/>
      <c r="F34" s="116"/>
      <c r="G34" s="28">
        <f t="shared" si="0"/>
        <v>0</v>
      </c>
    </row>
    <row r="35" spans="3:7" s="2" customFormat="1" ht="15" customHeight="1" x14ac:dyDescent="0.2">
      <c r="C35" s="15" t="s">
        <v>642</v>
      </c>
      <c r="D35" s="16" t="s">
        <v>643</v>
      </c>
      <c r="E35" s="116"/>
      <c r="F35" s="116"/>
      <c r="G35" s="28">
        <f t="shared" si="0"/>
        <v>0</v>
      </c>
    </row>
    <row r="36" spans="3:7" s="2" customFormat="1" ht="15" customHeight="1" x14ac:dyDescent="0.2">
      <c r="C36" s="15" t="s">
        <v>644</v>
      </c>
      <c r="D36" s="16" t="s">
        <v>645</v>
      </c>
      <c r="E36" s="116"/>
      <c r="F36" s="116"/>
      <c r="G36" s="28">
        <f t="shared" si="0"/>
        <v>0</v>
      </c>
    </row>
    <row r="37" spans="3:7" s="2" customFormat="1" ht="15" customHeight="1" thickBot="1" x14ac:dyDescent="0.25">
      <c r="C37" s="15" t="s">
        <v>646</v>
      </c>
      <c r="D37" s="16" t="s">
        <v>647</v>
      </c>
      <c r="E37" s="116"/>
      <c r="F37" s="116"/>
      <c r="G37" s="28">
        <f t="shared" si="0"/>
        <v>0</v>
      </c>
    </row>
    <row r="38" spans="3:7" s="2" customFormat="1" ht="15" customHeight="1" thickBot="1" x14ac:dyDescent="0.25">
      <c r="C38" s="15"/>
      <c r="D38" s="70" t="s">
        <v>669</v>
      </c>
      <c r="E38" s="75">
        <f>SUM(E10:E37)</f>
        <v>0</v>
      </c>
      <c r="F38" s="76">
        <f>SUM(F10:F37)</f>
        <v>0</v>
      </c>
      <c r="G38" s="28"/>
    </row>
    <row r="39" spans="3:7" s="2" customFormat="1" ht="15" customHeight="1" x14ac:dyDescent="0.2">
      <c r="C39" s="15" t="s">
        <v>274</v>
      </c>
      <c r="D39" s="16" t="s">
        <v>275</v>
      </c>
      <c r="E39" s="116"/>
      <c r="F39" s="116"/>
      <c r="G39" s="28">
        <f t="shared" si="0"/>
        <v>0</v>
      </c>
    </row>
    <row r="40" spans="3:7" s="2" customFormat="1" ht="15" customHeight="1" x14ac:dyDescent="0.2">
      <c r="C40" s="15" t="s">
        <v>276</v>
      </c>
      <c r="D40" s="16" t="s">
        <v>277</v>
      </c>
      <c r="E40" s="116"/>
      <c r="F40" s="116"/>
      <c r="G40" s="28">
        <f t="shared" si="0"/>
        <v>0</v>
      </c>
    </row>
    <row r="41" spans="3:7" s="2" customFormat="1" ht="15" customHeight="1" x14ac:dyDescent="0.2">
      <c r="C41" s="15" t="s">
        <v>278</v>
      </c>
      <c r="D41" s="16" t="s">
        <v>279</v>
      </c>
      <c r="E41" s="116"/>
      <c r="F41" s="116"/>
      <c r="G41" s="28">
        <f t="shared" si="0"/>
        <v>0</v>
      </c>
    </row>
    <row r="42" spans="3:7" s="2" customFormat="1" ht="15" customHeight="1" x14ac:dyDescent="0.2">
      <c r="C42" s="15" t="s">
        <v>280</v>
      </c>
      <c r="D42" s="16" t="s">
        <v>281</v>
      </c>
      <c r="E42" s="116"/>
      <c r="F42" s="116"/>
      <c r="G42" s="28">
        <f t="shared" si="0"/>
        <v>0</v>
      </c>
    </row>
    <row r="43" spans="3:7" s="2" customFormat="1" ht="15" customHeight="1" x14ac:dyDescent="0.2">
      <c r="C43" s="15" t="s">
        <v>282</v>
      </c>
      <c r="D43" s="16" t="s">
        <v>283</v>
      </c>
      <c r="E43" s="116"/>
      <c r="F43" s="116"/>
      <c r="G43" s="28">
        <f t="shared" si="0"/>
        <v>0</v>
      </c>
    </row>
    <row r="44" spans="3:7" s="2" customFormat="1" ht="15" customHeight="1" x14ac:dyDescent="0.2">
      <c r="C44" s="15" t="s">
        <v>284</v>
      </c>
      <c r="D44" s="16" t="s">
        <v>285</v>
      </c>
      <c r="E44" s="116"/>
      <c r="F44" s="116"/>
      <c r="G44" s="28">
        <f t="shared" si="0"/>
        <v>0</v>
      </c>
    </row>
    <row r="45" spans="3:7" s="2" customFormat="1" ht="15" customHeight="1" x14ac:dyDescent="0.2">
      <c r="C45" s="15" t="s">
        <v>286</v>
      </c>
      <c r="D45" s="16" t="s">
        <v>287</v>
      </c>
      <c r="E45" s="116"/>
      <c r="F45" s="116"/>
      <c r="G45" s="28">
        <f t="shared" si="0"/>
        <v>0</v>
      </c>
    </row>
    <row r="46" spans="3:7" s="2" customFormat="1" ht="15" customHeight="1" x14ac:dyDescent="0.2">
      <c r="C46" s="15" t="s">
        <v>288</v>
      </c>
      <c r="D46" s="16" t="s">
        <v>289</v>
      </c>
      <c r="E46" s="116"/>
      <c r="F46" s="116"/>
      <c r="G46" s="28">
        <f t="shared" si="0"/>
        <v>0</v>
      </c>
    </row>
    <row r="47" spans="3:7" s="2" customFormat="1" ht="15" customHeight="1" x14ac:dyDescent="0.2">
      <c r="C47" s="15" t="s">
        <v>290</v>
      </c>
      <c r="D47" s="16" t="s">
        <v>648</v>
      </c>
      <c r="E47" s="116"/>
      <c r="F47" s="116"/>
      <c r="G47" s="28">
        <f t="shared" si="0"/>
        <v>0</v>
      </c>
    </row>
    <row r="48" spans="3:7" s="2" customFormat="1" ht="15" customHeight="1" x14ac:dyDescent="0.2">
      <c r="C48" s="15" t="s">
        <v>291</v>
      </c>
      <c r="D48" s="16" t="s">
        <v>292</v>
      </c>
      <c r="E48" s="116"/>
      <c r="F48" s="116"/>
      <c r="G48" s="28">
        <f t="shared" si="0"/>
        <v>0</v>
      </c>
    </row>
    <row r="49" spans="3:7" s="2" customFormat="1" ht="15" customHeight="1" x14ac:dyDescent="0.2">
      <c r="C49" s="15" t="s">
        <v>293</v>
      </c>
      <c r="D49" s="16" t="s">
        <v>294</v>
      </c>
      <c r="E49" s="116"/>
      <c r="F49" s="116"/>
      <c r="G49" s="28">
        <f t="shared" si="0"/>
        <v>0</v>
      </c>
    </row>
    <row r="50" spans="3:7" s="2" customFormat="1" ht="15" customHeight="1" x14ac:dyDescent="0.2">
      <c r="C50" s="15" t="s">
        <v>649</v>
      </c>
      <c r="D50" s="16" t="s">
        <v>650</v>
      </c>
      <c r="E50" s="116"/>
      <c r="F50" s="116"/>
      <c r="G50" s="28">
        <f t="shared" si="0"/>
        <v>0</v>
      </c>
    </row>
    <row r="51" spans="3:7" s="2" customFormat="1" ht="15" customHeight="1" x14ac:dyDescent="0.2">
      <c r="C51" s="15" t="s">
        <v>651</v>
      </c>
      <c r="D51" s="16" t="s">
        <v>652</v>
      </c>
      <c r="E51" s="116"/>
      <c r="F51" s="116"/>
      <c r="G51" s="28">
        <f t="shared" si="0"/>
        <v>0</v>
      </c>
    </row>
    <row r="52" spans="3:7" s="2" customFormat="1" ht="15" customHeight="1" x14ac:dyDescent="0.2">
      <c r="C52" s="15" t="s">
        <v>653</v>
      </c>
      <c r="D52" s="16" t="s">
        <v>654</v>
      </c>
      <c r="E52" s="116"/>
      <c r="F52" s="116"/>
      <c r="G52" s="28">
        <f t="shared" si="0"/>
        <v>0</v>
      </c>
    </row>
    <row r="53" spans="3:7" s="2" customFormat="1" ht="15" customHeight="1" x14ac:dyDescent="0.2">
      <c r="C53" s="15" t="s">
        <v>655</v>
      </c>
      <c r="D53" s="16" t="s">
        <v>656</v>
      </c>
      <c r="E53" s="116"/>
      <c r="F53" s="116"/>
      <c r="G53" s="28">
        <f t="shared" si="0"/>
        <v>0</v>
      </c>
    </row>
    <row r="54" spans="3:7" s="2" customFormat="1" ht="15" customHeight="1" x14ac:dyDescent="0.2">
      <c r="C54" s="15" t="s">
        <v>657</v>
      </c>
      <c r="D54" s="16" t="s">
        <v>658</v>
      </c>
      <c r="E54" s="116"/>
      <c r="F54" s="116"/>
      <c r="G54" s="28">
        <f t="shared" si="0"/>
        <v>0</v>
      </c>
    </row>
    <row r="55" spans="3:7" s="2" customFormat="1" ht="15" customHeight="1" x14ac:dyDescent="0.2">
      <c r="C55" s="15" t="s">
        <v>659</v>
      </c>
      <c r="D55" s="16" t="s">
        <v>660</v>
      </c>
      <c r="E55" s="116"/>
      <c r="F55" s="116"/>
      <c r="G55" s="28">
        <f t="shared" si="0"/>
        <v>0</v>
      </c>
    </row>
    <row r="56" spans="3:7" s="2" customFormat="1" ht="15" customHeight="1" x14ac:dyDescent="0.2">
      <c r="C56" s="15" t="s">
        <v>661</v>
      </c>
      <c r="D56" s="16" t="s">
        <v>662</v>
      </c>
      <c r="E56" s="116"/>
      <c r="F56" s="116"/>
      <c r="G56" s="28">
        <f t="shared" si="0"/>
        <v>0</v>
      </c>
    </row>
    <row r="57" spans="3:7" s="2" customFormat="1" ht="15" customHeight="1" x14ac:dyDescent="0.2">
      <c r="C57" s="15" t="s">
        <v>663</v>
      </c>
      <c r="D57" s="16" t="s">
        <v>664</v>
      </c>
      <c r="E57" s="116"/>
      <c r="F57" s="116"/>
      <c r="G57" s="28">
        <f t="shared" si="0"/>
        <v>0</v>
      </c>
    </row>
    <row r="58" spans="3:7" s="2" customFormat="1" ht="15" customHeight="1" x14ac:dyDescent="0.2">
      <c r="C58" s="15" t="s">
        <v>295</v>
      </c>
      <c r="D58" s="16" t="s">
        <v>665</v>
      </c>
      <c r="E58" s="116"/>
      <c r="F58" s="116"/>
      <c r="G58" s="28">
        <f t="shared" si="0"/>
        <v>0</v>
      </c>
    </row>
    <row r="59" spans="3:7" s="2" customFormat="1" ht="15" customHeight="1" x14ac:dyDescent="0.2">
      <c r="C59" s="15" t="s">
        <v>296</v>
      </c>
      <c r="D59" s="16" t="s">
        <v>666</v>
      </c>
      <c r="E59" s="116"/>
      <c r="F59" s="116"/>
      <c r="G59" s="28">
        <f t="shared" si="0"/>
        <v>0</v>
      </c>
    </row>
    <row r="60" spans="3:7" s="2" customFormat="1" ht="15" customHeight="1" x14ac:dyDescent="0.2">
      <c r="C60" s="15" t="s">
        <v>297</v>
      </c>
      <c r="D60" s="16" t="s">
        <v>298</v>
      </c>
      <c r="E60" s="116"/>
      <c r="F60" s="116"/>
      <c r="G60" s="28">
        <f t="shared" si="0"/>
        <v>0</v>
      </c>
    </row>
    <row r="61" spans="3:7" s="2" customFormat="1" ht="15" customHeight="1" thickBot="1" x14ac:dyDescent="0.25">
      <c r="C61" s="15" t="s">
        <v>299</v>
      </c>
      <c r="D61" s="16" t="s">
        <v>300</v>
      </c>
      <c r="E61" s="116"/>
      <c r="F61" s="116"/>
      <c r="G61" s="28">
        <f t="shared" si="0"/>
        <v>0</v>
      </c>
    </row>
    <row r="62" spans="3:7" s="2" customFormat="1" ht="15" customHeight="1" thickBot="1" x14ac:dyDescent="0.25">
      <c r="C62" s="15"/>
      <c r="D62" s="71" t="s">
        <v>670</v>
      </c>
      <c r="E62" s="75">
        <f>SUM(E39:E61)</f>
        <v>0</v>
      </c>
      <c r="F62" s="76">
        <f>SUM(F39:G61)</f>
        <v>0</v>
      </c>
      <c r="G62" s="28"/>
    </row>
    <row r="63" spans="3:7" s="2" customFormat="1" ht="15" customHeight="1" x14ac:dyDescent="0.2">
      <c r="C63" s="15" t="s">
        <v>301</v>
      </c>
      <c r="D63" s="16" t="s">
        <v>302</v>
      </c>
      <c r="E63" s="116"/>
      <c r="F63" s="116"/>
      <c r="G63" s="28">
        <f t="shared" si="0"/>
        <v>0</v>
      </c>
    </row>
    <row r="64" spans="3:7" s="2" customFormat="1" ht="15" customHeight="1" x14ac:dyDescent="0.2">
      <c r="C64" s="15" t="s">
        <v>667</v>
      </c>
      <c r="D64" s="16" t="s">
        <v>668</v>
      </c>
      <c r="E64" s="116"/>
      <c r="F64" s="116"/>
      <c r="G64" s="28">
        <f t="shared" si="0"/>
        <v>0</v>
      </c>
    </row>
    <row r="65" spans="3:7" s="2" customFormat="1" ht="15" customHeight="1" x14ac:dyDescent="0.2">
      <c r="C65" s="15" t="s">
        <v>303</v>
      </c>
      <c r="D65" s="16" t="s">
        <v>304</v>
      </c>
      <c r="E65" s="116"/>
      <c r="F65" s="116"/>
      <c r="G65" s="28">
        <f t="shared" si="0"/>
        <v>0</v>
      </c>
    </row>
    <row r="66" spans="3:7" s="2" customFormat="1" ht="15" customHeight="1" x14ac:dyDescent="0.2">
      <c r="C66" s="15" t="s">
        <v>305</v>
      </c>
      <c r="D66" s="16" t="s">
        <v>306</v>
      </c>
      <c r="E66" s="120"/>
      <c r="F66" s="116"/>
      <c r="G66" s="28">
        <f t="shared" si="0"/>
        <v>0</v>
      </c>
    </row>
    <row r="67" spans="3:7" s="2" customFormat="1" ht="15" customHeight="1" thickBot="1" x14ac:dyDescent="0.25">
      <c r="C67" s="15"/>
      <c r="D67" s="9" t="s">
        <v>307</v>
      </c>
      <c r="E67" s="122"/>
      <c r="F67" s="121"/>
      <c r="G67" s="74"/>
    </row>
    <row r="68" spans="3:7" ht="13.5" thickBot="1" x14ac:dyDescent="0.25">
      <c r="D68" s="123" t="s">
        <v>671</v>
      </c>
      <c r="E68" s="124">
        <f>SUM(E63:E67)</f>
        <v>0</v>
      </c>
      <c r="F68" s="124">
        <f>SUM(F63:F67)</f>
        <v>0</v>
      </c>
    </row>
    <row r="69" spans="3:7" ht="13.5" thickBot="1" x14ac:dyDescent="0.25">
      <c r="D69" s="125" t="s">
        <v>679</v>
      </c>
      <c r="E69" s="126">
        <f>E38-E62-E68</f>
        <v>0</v>
      </c>
      <c r="F69" s="127">
        <f>F38-F62-F68</f>
        <v>0</v>
      </c>
    </row>
    <row r="70" spans="3:7" ht="13.5" thickBot="1" x14ac:dyDescent="0.25">
      <c r="D70" s="128" t="s">
        <v>680</v>
      </c>
      <c r="E70" s="129"/>
      <c r="F70" s="130">
        <f>F67-'P&amp;L'!H183</f>
        <v>0</v>
      </c>
    </row>
    <row r="71" spans="3:7" ht="13.5" thickBot="1" x14ac:dyDescent="0.25">
      <c r="D71" s="131" t="s">
        <v>681</v>
      </c>
      <c r="E71" s="132"/>
      <c r="F71" s="130">
        <f>F67-'P&amp;L'!F183</f>
        <v>0</v>
      </c>
    </row>
    <row r="72" spans="3:7" x14ac:dyDescent="0.2">
      <c r="D72" s="133"/>
      <c r="E72" s="134"/>
      <c r="F72" s="134"/>
    </row>
  </sheetData>
  <sheetProtection sheet="1" objects="1" scenarios="1" selectLockedCells="1"/>
  <mergeCells count="3">
    <mergeCell ref="D71:E71"/>
    <mergeCell ref="D70:E70"/>
    <mergeCell ref="F3:M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7BA5EE-6767-4563-9713-A250855389B5}">
  <sheetPr>
    <tabColor theme="3" tint="0.59999389629810485"/>
  </sheetPr>
  <dimension ref="C1:X57"/>
  <sheetViews>
    <sheetView topLeftCell="A22" workbookViewId="0">
      <selection activeCell="T57" sqref="T57"/>
    </sheetView>
  </sheetViews>
  <sheetFormatPr defaultColWidth="9.140625" defaultRowHeight="12.75" x14ac:dyDescent="0.2"/>
  <cols>
    <col min="1" max="2" width="9.140625" style="1"/>
    <col min="3" max="3" width="9.28515625" style="9" bestFit="1" customWidth="1"/>
    <col min="4" max="4" width="5.7109375" style="9" customWidth="1"/>
    <col min="5" max="6" width="11.42578125" style="9" bestFit="1" customWidth="1"/>
    <col min="7" max="7" width="8.5703125" style="1" bestFit="1" customWidth="1"/>
    <col min="8" max="8" width="7.140625" style="1" customWidth="1"/>
    <col min="9" max="9" width="5.7109375" style="1" customWidth="1"/>
    <col min="10" max="10" width="13.140625" style="8" bestFit="1" customWidth="1"/>
    <col min="11" max="11" width="5.7109375" style="1" customWidth="1"/>
    <col min="12" max="12" width="13.140625" style="8" bestFit="1" customWidth="1"/>
    <col min="13" max="18" width="5.7109375" style="8" customWidth="1"/>
    <col min="19" max="19" width="46.5703125" style="1" bestFit="1" customWidth="1"/>
    <col min="20" max="20" width="13.7109375" style="50" bestFit="1" customWidth="1"/>
    <col min="21" max="21" width="10.7109375" style="1" bestFit="1" customWidth="1"/>
    <col min="22" max="23" width="5.7109375" style="1" customWidth="1"/>
    <col min="24" max="24" width="11.42578125" style="1" bestFit="1" customWidth="1"/>
    <col min="25" max="16384" width="9.140625" style="1"/>
  </cols>
  <sheetData>
    <row r="1" spans="3:24" x14ac:dyDescent="0.2">
      <c r="C1" s="4" t="str">
        <f>'P&amp;L'!D6</f>
        <v>MM/DD/YYYY</v>
      </c>
      <c r="E1" s="9" t="str">
        <f>"Q-"&amp;H1&amp;TEXT(C1,"mmyy")</f>
        <v>Q-0MM/DD/YYYY</v>
      </c>
      <c r="F1" s="9" t="s">
        <v>205</v>
      </c>
      <c r="G1" s="19" t="s">
        <v>616</v>
      </c>
      <c r="H1" s="19">
        <f>'Balance Sheet'!$D$3</f>
        <v>0</v>
      </c>
      <c r="I1" s="19"/>
      <c r="J1" s="20"/>
      <c r="K1" s="19"/>
      <c r="L1" s="20"/>
      <c r="M1" s="21"/>
      <c r="N1" s="21"/>
      <c r="O1" s="21"/>
      <c r="P1" s="21"/>
      <c r="Q1" s="21"/>
      <c r="R1" s="21"/>
      <c r="S1" s="40" t="s">
        <v>250</v>
      </c>
      <c r="T1" s="46">
        <f>'Balance Sheet'!G10</f>
        <v>0</v>
      </c>
      <c r="X1" s="1" t="s">
        <v>205</v>
      </c>
    </row>
    <row r="2" spans="3:24" x14ac:dyDescent="0.2">
      <c r="C2" s="4" t="str">
        <f>C1</f>
        <v>MM/DD/YYYY</v>
      </c>
      <c r="E2" s="9" t="str">
        <f t="shared" ref="E2:E55" si="0">"Q-"&amp;H2&amp;TEXT(C2,"mmyy")</f>
        <v>Q-0MM/DD/YYYY</v>
      </c>
      <c r="F2" s="9" t="s">
        <v>205</v>
      </c>
      <c r="G2" s="19" t="s">
        <v>617</v>
      </c>
      <c r="H2" s="19">
        <f>'Balance Sheet'!$D$3</f>
        <v>0</v>
      </c>
      <c r="I2" s="19"/>
      <c r="J2" s="20"/>
      <c r="K2" s="19"/>
      <c r="L2" s="20"/>
      <c r="M2" s="21"/>
      <c r="N2" s="21"/>
      <c r="O2" s="21"/>
      <c r="P2" s="21"/>
      <c r="Q2" s="21"/>
      <c r="R2" s="21"/>
      <c r="S2" s="40" t="s">
        <v>618</v>
      </c>
      <c r="T2" s="46">
        <f>'Balance Sheet'!G11</f>
        <v>0</v>
      </c>
      <c r="X2" s="1" t="s">
        <v>205</v>
      </c>
    </row>
    <row r="3" spans="3:24" x14ac:dyDescent="0.2">
      <c r="C3" s="4" t="str">
        <f t="shared" ref="C3:C56" si="1">C2</f>
        <v>MM/DD/YYYY</v>
      </c>
      <c r="E3" s="9" t="str">
        <f t="shared" si="0"/>
        <v>Q-0MM/DD/YYYY</v>
      </c>
      <c r="F3" s="9" t="s">
        <v>205</v>
      </c>
      <c r="G3" s="19" t="s">
        <v>619</v>
      </c>
      <c r="H3" s="19">
        <f>'Balance Sheet'!$D$3</f>
        <v>0</v>
      </c>
      <c r="I3" s="19"/>
      <c r="J3" s="20"/>
      <c r="K3" s="19"/>
      <c r="L3" s="20"/>
      <c r="M3" s="21"/>
      <c r="N3" s="21"/>
      <c r="O3" s="21"/>
      <c r="P3" s="21"/>
      <c r="Q3" s="21"/>
      <c r="R3" s="21"/>
      <c r="S3" s="40" t="s">
        <v>620</v>
      </c>
      <c r="T3" s="46">
        <f>'Balance Sheet'!G12</f>
        <v>0</v>
      </c>
      <c r="X3" s="1" t="s">
        <v>205</v>
      </c>
    </row>
    <row r="4" spans="3:24" x14ac:dyDescent="0.2">
      <c r="C4" s="4" t="str">
        <f t="shared" si="1"/>
        <v>MM/DD/YYYY</v>
      </c>
      <c r="E4" s="9" t="str">
        <f t="shared" si="0"/>
        <v>Q-0MM/DD/YYYY</v>
      </c>
      <c r="F4" s="9" t="s">
        <v>205</v>
      </c>
      <c r="G4" s="19" t="s">
        <v>621</v>
      </c>
      <c r="H4" s="19">
        <f>'Balance Sheet'!$D$3</f>
        <v>0</v>
      </c>
      <c r="I4" s="19"/>
      <c r="J4" s="20"/>
      <c r="K4" s="19"/>
      <c r="L4" s="20"/>
      <c r="M4" s="21"/>
      <c r="N4" s="21"/>
      <c r="O4" s="21"/>
      <c r="P4" s="21"/>
      <c r="Q4" s="21"/>
      <c r="R4" s="21"/>
      <c r="S4" s="40" t="s">
        <v>622</v>
      </c>
      <c r="T4" s="46">
        <f>'Balance Sheet'!G13</f>
        <v>0</v>
      </c>
      <c r="X4" s="1" t="s">
        <v>205</v>
      </c>
    </row>
    <row r="5" spans="3:24" x14ac:dyDescent="0.2">
      <c r="C5" s="4" t="str">
        <f t="shared" si="1"/>
        <v>MM/DD/YYYY</v>
      </c>
      <c r="E5" s="9" t="str">
        <f t="shared" si="0"/>
        <v>Q-0MM/DD/YYYY</v>
      </c>
      <c r="F5" s="9" t="s">
        <v>205</v>
      </c>
      <c r="G5" s="19" t="s">
        <v>623</v>
      </c>
      <c r="H5" s="19">
        <f>'Balance Sheet'!$D$3</f>
        <v>0</v>
      </c>
      <c r="I5" s="19"/>
      <c r="J5" s="20"/>
      <c r="K5" s="19"/>
      <c r="L5" s="20"/>
      <c r="M5" s="21"/>
      <c r="N5" s="21"/>
      <c r="O5" s="21"/>
      <c r="P5" s="21"/>
      <c r="Q5" s="21"/>
      <c r="R5" s="21"/>
      <c r="S5" s="40" t="s">
        <v>624</v>
      </c>
      <c r="T5" s="46">
        <f>'Balance Sheet'!G14</f>
        <v>0</v>
      </c>
      <c r="X5" s="1" t="s">
        <v>205</v>
      </c>
    </row>
    <row r="6" spans="3:24" x14ac:dyDescent="0.2">
      <c r="C6" s="4" t="str">
        <f t="shared" si="1"/>
        <v>MM/DD/YYYY</v>
      </c>
      <c r="E6" s="9" t="str">
        <f t="shared" si="0"/>
        <v>Q-0MM/DD/YYYY</v>
      </c>
      <c r="F6" s="9" t="s">
        <v>205</v>
      </c>
      <c r="G6" s="19" t="s">
        <v>625</v>
      </c>
      <c r="H6" s="19">
        <f>'Balance Sheet'!$D$3</f>
        <v>0</v>
      </c>
      <c r="I6" s="19"/>
      <c r="J6" s="20"/>
      <c r="K6" s="19"/>
      <c r="L6" s="20"/>
      <c r="M6" s="21"/>
      <c r="N6" s="21"/>
      <c r="O6" s="21"/>
      <c r="P6" s="21"/>
      <c r="Q6" s="21"/>
      <c r="R6" s="21"/>
      <c r="S6" s="40" t="s">
        <v>626</v>
      </c>
      <c r="T6" s="46">
        <f>'Balance Sheet'!G15</f>
        <v>0</v>
      </c>
      <c r="X6" s="1" t="s">
        <v>205</v>
      </c>
    </row>
    <row r="7" spans="3:24" x14ac:dyDescent="0.2">
      <c r="C7" s="4" t="str">
        <f t="shared" si="1"/>
        <v>MM/DD/YYYY</v>
      </c>
      <c r="E7" s="9" t="str">
        <f t="shared" si="0"/>
        <v>Q-0MM/DD/YYYY</v>
      </c>
      <c r="F7" s="9" t="s">
        <v>205</v>
      </c>
      <c r="G7" s="19" t="s">
        <v>627</v>
      </c>
      <c r="H7" s="19">
        <f>'Balance Sheet'!$D$3</f>
        <v>0</v>
      </c>
      <c r="I7" s="19"/>
      <c r="J7" s="20"/>
      <c r="K7" s="19"/>
      <c r="L7" s="20"/>
      <c r="M7" s="21"/>
      <c r="N7" s="21"/>
      <c r="O7" s="21"/>
      <c r="P7" s="21"/>
      <c r="Q7" s="21"/>
      <c r="R7" s="21"/>
      <c r="S7" s="40" t="s">
        <v>251</v>
      </c>
      <c r="T7" s="46">
        <f>'Balance Sheet'!G16</f>
        <v>0</v>
      </c>
      <c r="X7" s="1" t="s">
        <v>205</v>
      </c>
    </row>
    <row r="8" spans="3:24" x14ac:dyDescent="0.2">
      <c r="C8" s="4" t="str">
        <f t="shared" si="1"/>
        <v>MM/DD/YYYY</v>
      </c>
      <c r="E8" s="9" t="str">
        <f t="shared" si="0"/>
        <v>Q-0MM/DD/YYYY</v>
      </c>
      <c r="F8" s="9" t="s">
        <v>205</v>
      </c>
      <c r="G8" s="19" t="s">
        <v>252</v>
      </c>
      <c r="H8" s="19">
        <f>'Balance Sheet'!$D$3</f>
        <v>0</v>
      </c>
      <c r="I8" s="19"/>
      <c r="J8" s="20"/>
      <c r="K8" s="19"/>
      <c r="L8" s="20"/>
      <c r="M8" s="21"/>
      <c r="N8" s="21"/>
      <c r="O8" s="21"/>
      <c r="P8" s="21"/>
      <c r="Q8" s="21"/>
      <c r="R8" s="21"/>
      <c r="S8" s="40" t="s">
        <v>253</v>
      </c>
      <c r="T8" s="46">
        <f>'Balance Sheet'!G17</f>
        <v>0</v>
      </c>
      <c r="X8" s="1" t="s">
        <v>205</v>
      </c>
    </row>
    <row r="9" spans="3:24" x14ac:dyDescent="0.2">
      <c r="C9" s="4" t="str">
        <f t="shared" si="1"/>
        <v>MM/DD/YYYY</v>
      </c>
      <c r="E9" s="9" t="str">
        <f t="shared" si="0"/>
        <v>Q-0MM/DD/YYYY</v>
      </c>
      <c r="F9" s="9" t="s">
        <v>205</v>
      </c>
      <c r="G9" s="19" t="s">
        <v>628</v>
      </c>
      <c r="H9" s="19">
        <f>'Balance Sheet'!$D$3</f>
        <v>0</v>
      </c>
      <c r="I9" s="19"/>
      <c r="J9" s="20"/>
      <c r="K9" s="19"/>
      <c r="L9" s="20"/>
      <c r="M9" s="21"/>
      <c r="N9" s="21"/>
      <c r="O9" s="21"/>
      <c r="P9" s="21"/>
      <c r="Q9" s="21"/>
      <c r="R9" s="21"/>
      <c r="S9" s="40" t="s">
        <v>629</v>
      </c>
      <c r="T9" s="46">
        <f>'Balance Sheet'!G18</f>
        <v>0</v>
      </c>
      <c r="X9" s="1" t="s">
        <v>205</v>
      </c>
    </row>
    <row r="10" spans="3:24" x14ac:dyDescent="0.2">
      <c r="C10" s="4" t="str">
        <f t="shared" si="1"/>
        <v>MM/DD/YYYY</v>
      </c>
      <c r="E10" s="9" t="str">
        <f t="shared" si="0"/>
        <v>Q-0MM/DD/YYYY</v>
      </c>
      <c r="F10" s="9" t="s">
        <v>205</v>
      </c>
      <c r="G10" s="19" t="s">
        <v>254</v>
      </c>
      <c r="H10" s="19">
        <f>'Balance Sheet'!$D$3</f>
        <v>0</v>
      </c>
      <c r="I10" s="19"/>
      <c r="J10" s="20"/>
      <c r="K10" s="19"/>
      <c r="L10" s="20"/>
      <c r="M10" s="21"/>
      <c r="N10" s="21"/>
      <c r="O10" s="21"/>
      <c r="P10" s="21"/>
      <c r="Q10" s="21"/>
      <c r="R10" s="21"/>
      <c r="S10" s="40" t="s">
        <v>630</v>
      </c>
      <c r="T10" s="46">
        <f>'Balance Sheet'!G19</f>
        <v>0</v>
      </c>
      <c r="X10" s="1" t="s">
        <v>205</v>
      </c>
    </row>
    <row r="11" spans="3:24" x14ac:dyDescent="0.2">
      <c r="C11" s="4" t="str">
        <f t="shared" si="1"/>
        <v>MM/DD/YYYY</v>
      </c>
      <c r="E11" s="9" t="str">
        <f t="shared" si="0"/>
        <v>Q-0MM/DD/YYYY</v>
      </c>
      <c r="F11" s="9" t="s">
        <v>205</v>
      </c>
      <c r="G11" s="19" t="s">
        <v>255</v>
      </c>
      <c r="H11" s="19">
        <f>'Balance Sheet'!$D$3</f>
        <v>0</v>
      </c>
      <c r="I11" s="19"/>
      <c r="J11" s="20"/>
      <c r="K11" s="19"/>
      <c r="L11" s="20"/>
      <c r="M11" s="21"/>
      <c r="N11" s="21"/>
      <c r="O11" s="21"/>
      <c r="P11" s="21"/>
      <c r="Q11" s="21"/>
      <c r="R11" s="21"/>
      <c r="S11" s="40" t="s">
        <v>256</v>
      </c>
      <c r="T11" s="46">
        <f>'Balance Sheet'!G20</f>
        <v>0</v>
      </c>
      <c r="X11" s="1" t="s">
        <v>205</v>
      </c>
    </row>
    <row r="12" spans="3:24" x14ac:dyDescent="0.2">
      <c r="C12" s="4" t="str">
        <f t="shared" si="1"/>
        <v>MM/DD/YYYY</v>
      </c>
      <c r="E12" s="9" t="str">
        <f t="shared" si="0"/>
        <v>Q-0MM/DD/YYYY</v>
      </c>
      <c r="F12" s="9" t="s">
        <v>205</v>
      </c>
      <c r="G12" s="19" t="s">
        <v>631</v>
      </c>
      <c r="H12" s="19">
        <f>'Balance Sheet'!$D$3</f>
        <v>0</v>
      </c>
      <c r="I12" s="19"/>
      <c r="J12" s="20"/>
      <c r="K12" s="19"/>
      <c r="L12" s="20"/>
      <c r="M12" s="21"/>
      <c r="N12" s="21"/>
      <c r="O12" s="21"/>
      <c r="P12" s="21"/>
      <c r="Q12" s="21"/>
      <c r="R12" s="21"/>
      <c r="S12" s="40" t="s">
        <v>632</v>
      </c>
      <c r="T12" s="46">
        <f>'Balance Sheet'!G21</f>
        <v>0</v>
      </c>
      <c r="X12" s="1" t="s">
        <v>205</v>
      </c>
    </row>
    <row r="13" spans="3:24" x14ac:dyDescent="0.2">
      <c r="C13" s="4" t="str">
        <f t="shared" si="1"/>
        <v>MM/DD/YYYY</v>
      </c>
      <c r="E13" s="9" t="str">
        <f t="shared" si="0"/>
        <v>Q-0MM/DD/YYYY</v>
      </c>
      <c r="F13" s="9" t="s">
        <v>205</v>
      </c>
      <c r="G13" s="19" t="s">
        <v>633</v>
      </c>
      <c r="H13" s="19">
        <f>'Balance Sheet'!$D$3</f>
        <v>0</v>
      </c>
      <c r="I13" s="19"/>
      <c r="J13" s="20"/>
      <c r="K13" s="19"/>
      <c r="L13" s="20"/>
      <c r="M13" s="21"/>
      <c r="N13" s="21"/>
      <c r="O13" s="21"/>
      <c r="P13" s="21"/>
      <c r="Q13" s="21"/>
      <c r="R13" s="21"/>
      <c r="S13" s="40" t="s">
        <v>634</v>
      </c>
      <c r="T13" s="46">
        <f>'Balance Sheet'!G22</f>
        <v>0</v>
      </c>
      <c r="X13" s="1" t="s">
        <v>205</v>
      </c>
    </row>
    <row r="14" spans="3:24" x14ac:dyDescent="0.2">
      <c r="C14" s="4" t="str">
        <f t="shared" si="1"/>
        <v>MM/DD/YYYY</v>
      </c>
      <c r="E14" s="9" t="str">
        <f t="shared" si="0"/>
        <v>Q-0MM/DD/YYYY</v>
      </c>
      <c r="F14" s="9" t="s">
        <v>205</v>
      </c>
      <c r="G14" s="19" t="s">
        <v>635</v>
      </c>
      <c r="H14" s="19">
        <f>'Balance Sheet'!$D$3</f>
        <v>0</v>
      </c>
      <c r="I14" s="19"/>
      <c r="J14" s="20"/>
      <c r="K14" s="19"/>
      <c r="L14" s="20"/>
      <c r="M14" s="21"/>
      <c r="N14" s="21"/>
      <c r="O14" s="21"/>
      <c r="P14" s="21"/>
      <c r="Q14" s="21"/>
      <c r="R14" s="21"/>
      <c r="S14" s="40" t="s">
        <v>636</v>
      </c>
      <c r="T14" s="46">
        <f>'Balance Sheet'!G23</f>
        <v>0</v>
      </c>
      <c r="X14" s="1" t="s">
        <v>205</v>
      </c>
    </row>
    <row r="15" spans="3:24" x14ac:dyDescent="0.2">
      <c r="C15" s="4" t="str">
        <f t="shared" si="1"/>
        <v>MM/DD/YYYY</v>
      </c>
      <c r="E15" s="9" t="str">
        <f t="shared" si="0"/>
        <v>Q-0MM/DD/YYYY</v>
      </c>
      <c r="F15" s="9" t="s">
        <v>205</v>
      </c>
      <c r="G15" s="19" t="s">
        <v>257</v>
      </c>
      <c r="H15" s="19">
        <f>'Balance Sheet'!$D$3</f>
        <v>0</v>
      </c>
      <c r="I15" s="19"/>
      <c r="J15" s="20"/>
      <c r="K15" s="19"/>
      <c r="L15" s="20"/>
      <c r="M15" s="21"/>
      <c r="N15" s="21"/>
      <c r="O15" s="21"/>
      <c r="P15" s="21"/>
      <c r="Q15" s="21"/>
      <c r="R15" s="21"/>
      <c r="S15" s="40" t="s">
        <v>637</v>
      </c>
      <c r="T15" s="46">
        <f>'Balance Sheet'!G24</f>
        <v>0</v>
      </c>
      <c r="X15" s="1" t="s">
        <v>205</v>
      </c>
    </row>
    <row r="16" spans="3:24" x14ac:dyDescent="0.2">
      <c r="C16" s="4" t="str">
        <f t="shared" si="1"/>
        <v>MM/DD/YYYY</v>
      </c>
      <c r="E16" s="9" t="str">
        <f t="shared" si="0"/>
        <v>Q-0MM/DD/YYYY</v>
      </c>
      <c r="F16" s="9" t="s">
        <v>205</v>
      </c>
      <c r="G16" s="19" t="s">
        <v>258</v>
      </c>
      <c r="H16" s="19">
        <f>'Balance Sheet'!$D$3</f>
        <v>0</v>
      </c>
      <c r="I16" s="19"/>
      <c r="J16" s="20"/>
      <c r="K16" s="19"/>
      <c r="L16" s="20"/>
      <c r="M16" s="21"/>
      <c r="N16" s="21"/>
      <c r="O16" s="21"/>
      <c r="P16" s="21"/>
      <c r="Q16" s="21"/>
      <c r="R16" s="21"/>
      <c r="S16" s="40" t="s">
        <v>259</v>
      </c>
      <c r="T16" s="46">
        <f>'Balance Sheet'!G25</f>
        <v>0</v>
      </c>
      <c r="X16" s="1" t="s">
        <v>205</v>
      </c>
    </row>
    <row r="17" spans="3:24" x14ac:dyDescent="0.2">
      <c r="C17" s="4" t="str">
        <f t="shared" si="1"/>
        <v>MM/DD/YYYY</v>
      </c>
      <c r="E17" s="9" t="str">
        <f t="shared" si="0"/>
        <v>Q-0MM/DD/YYYY</v>
      </c>
      <c r="F17" s="9" t="s">
        <v>205</v>
      </c>
      <c r="G17" s="19" t="s">
        <v>260</v>
      </c>
      <c r="H17" s="19">
        <f>'Balance Sheet'!$D$3</f>
        <v>0</v>
      </c>
      <c r="I17" s="19"/>
      <c r="J17" s="20"/>
      <c r="K17" s="19"/>
      <c r="L17" s="20"/>
      <c r="M17" s="21"/>
      <c r="N17" s="21"/>
      <c r="O17" s="21"/>
      <c r="P17" s="21"/>
      <c r="Q17" s="21"/>
      <c r="R17" s="21"/>
      <c r="S17" s="40" t="s">
        <v>261</v>
      </c>
      <c r="T17" s="46">
        <f>'Balance Sheet'!G26</f>
        <v>0</v>
      </c>
      <c r="X17" s="1" t="s">
        <v>205</v>
      </c>
    </row>
    <row r="18" spans="3:24" x14ac:dyDescent="0.2">
      <c r="C18" s="4" t="str">
        <f t="shared" si="1"/>
        <v>MM/DD/YYYY</v>
      </c>
      <c r="E18" s="9" t="str">
        <f t="shared" si="0"/>
        <v>Q-0MM/DD/YYYY</v>
      </c>
      <c r="F18" s="9" t="s">
        <v>205</v>
      </c>
      <c r="G18" s="19" t="s">
        <v>262</v>
      </c>
      <c r="H18" s="19">
        <f>'Balance Sheet'!$D$3</f>
        <v>0</v>
      </c>
      <c r="I18" s="19"/>
      <c r="J18" s="20"/>
      <c r="K18" s="19"/>
      <c r="L18" s="20"/>
      <c r="M18" s="21"/>
      <c r="N18" s="21"/>
      <c r="O18" s="21"/>
      <c r="P18" s="21"/>
      <c r="Q18" s="21"/>
      <c r="R18" s="21"/>
      <c r="S18" s="40" t="s">
        <v>263</v>
      </c>
      <c r="T18" s="46">
        <f>'Balance Sheet'!G27</f>
        <v>0</v>
      </c>
      <c r="X18" s="1" t="s">
        <v>205</v>
      </c>
    </row>
    <row r="19" spans="3:24" x14ac:dyDescent="0.2">
      <c r="C19" s="4" t="str">
        <f t="shared" si="1"/>
        <v>MM/DD/YYYY</v>
      </c>
      <c r="E19" s="9" t="str">
        <f t="shared" si="0"/>
        <v>Q-0MM/DD/YYYY</v>
      </c>
      <c r="F19" s="9" t="s">
        <v>205</v>
      </c>
      <c r="G19" s="19" t="s">
        <v>264</v>
      </c>
      <c r="H19" s="19">
        <f>'Balance Sheet'!$D$3</f>
        <v>0</v>
      </c>
      <c r="I19" s="19"/>
      <c r="J19" s="20"/>
      <c r="K19" s="19"/>
      <c r="L19" s="20"/>
      <c r="M19" s="21"/>
      <c r="N19" s="21"/>
      <c r="O19" s="21"/>
      <c r="P19" s="21"/>
      <c r="Q19" s="21"/>
      <c r="R19" s="21"/>
      <c r="S19" s="40" t="s">
        <v>265</v>
      </c>
      <c r="T19" s="46">
        <f>'Balance Sheet'!G28</f>
        <v>0</v>
      </c>
      <c r="X19" s="1" t="s">
        <v>205</v>
      </c>
    </row>
    <row r="20" spans="3:24" x14ac:dyDescent="0.2">
      <c r="C20" s="4" t="str">
        <f t="shared" si="1"/>
        <v>MM/DD/YYYY</v>
      </c>
      <c r="E20" s="9" t="str">
        <f t="shared" si="0"/>
        <v>Q-0MM/DD/YYYY</v>
      </c>
      <c r="F20" s="9" t="s">
        <v>205</v>
      </c>
      <c r="G20" s="19" t="s">
        <v>266</v>
      </c>
      <c r="H20" s="19">
        <f>'Balance Sheet'!$D$3</f>
        <v>0</v>
      </c>
      <c r="I20" s="19"/>
      <c r="J20" s="20"/>
      <c r="K20" s="19"/>
      <c r="L20" s="20"/>
      <c r="M20" s="21"/>
      <c r="N20" s="21"/>
      <c r="O20" s="21"/>
      <c r="P20" s="21"/>
      <c r="Q20" s="21"/>
      <c r="R20" s="21"/>
      <c r="S20" s="40" t="s">
        <v>267</v>
      </c>
      <c r="T20" s="46">
        <f>'Balance Sheet'!G29</f>
        <v>0</v>
      </c>
      <c r="X20" s="1" t="s">
        <v>205</v>
      </c>
    </row>
    <row r="21" spans="3:24" x14ac:dyDescent="0.2">
      <c r="C21" s="4" t="str">
        <f t="shared" si="1"/>
        <v>MM/DD/YYYY</v>
      </c>
      <c r="E21" s="9" t="str">
        <f t="shared" si="0"/>
        <v>Q-0MM/DD/YYYY</v>
      </c>
      <c r="F21" s="9" t="s">
        <v>205</v>
      </c>
      <c r="G21" s="19" t="s">
        <v>268</v>
      </c>
      <c r="H21" s="19">
        <f>'Balance Sheet'!$D$3</f>
        <v>0</v>
      </c>
      <c r="I21" s="19"/>
      <c r="J21" s="20"/>
      <c r="K21" s="19"/>
      <c r="L21" s="20"/>
      <c r="M21" s="21"/>
      <c r="N21" s="21"/>
      <c r="O21" s="21"/>
      <c r="P21" s="21"/>
      <c r="Q21" s="21"/>
      <c r="R21" s="21"/>
      <c r="S21" s="40" t="s">
        <v>638</v>
      </c>
      <c r="T21" s="46">
        <f>'Balance Sheet'!G30</f>
        <v>0</v>
      </c>
      <c r="X21" s="1" t="s">
        <v>205</v>
      </c>
    </row>
    <row r="22" spans="3:24" x14ac:dyDescent="0.2">
      <c r="C22" s="4" t="str">
        <f t="shared" si="1"/>
        <v>MM/DD/YYYY</v>
      </c>
      <c r="E22" s="9" t="str">
        <f t="shared" si="0"/>
        <v>Q-0MM/DD/YYYY</v>
      </c>
      <c r="F22" s="9" t="s">
        <v>205</v>
      </c>
      <c r="G22" s="19" t="s">
        <v>269</v>
      </c>
      <c r="H22" s="19">
        <f>'Balance Sheet'!$D$3</f>
        <v>0</v>
      </c>
      <c r="I22" s="19"/>
      <c r="J22" s="20"/>
      <c r="K22" s="19"/>
      <c r="L22" s="20"/>
      <c r="M22" s="21"/>
      <c r="N22" s="21"/>
      <c r="O22" s="21"/>
      <c r="P22" s="21"/>
      <c r="Q22" s="21"/>
      <c r="R22" s="21"/>
      <c r="S22" s="40" t="s">
        <v>270</v>
      </c>
      <c r="T22" s="46">
        <f>'Balance Sheet'!G31</f>
        <v>0</v>
      </c>
      <c r="X22" s="1" t="s">
        <v>205</v>
      </c>
    </row>
    <row r="23" spans="3:24" x14ac:dyDescent="0.2">
      <c r="C23" s="4" t="str">
        <f t="shared" si="1"/>
        <v>MM/DD/YYYY</v>
      </c>
      <c r="E23" s="9" t="str">
        <f t="shared" si="0"/>
        <v>Q-0MM/DD/YYYY</v>
      </c>
      <c r="F23" s="9" t="s">
        <v>205</v>
      </c>
      <c r="G23" s="19" t="s">
        <v>271</v>
      </c>
      <c r="H23" s="19">
        <f>'Balance Sheet'!$D$3</f>
        <v>0</v>
      </c>
      <c r="I23" s="19"/>
      <c r="J23" s="20"/>
      <c r="K23" s="19"/>
      <c r="L23" s="20"/>
      <c r="M23" s="21"/>
      <c r="N23" s="21"/>
      <c r="O23" s="21"/>
      <c r="P23" s="21"/>
      <c r="Q23" s="21"/>
      <c r="R23" s="21"/>
      <c r="S23" s="40" t="s">
        <v>272</v>
      </c>
      <c r="T23" s="46">
        <f>'Balance Sheet'!G32</f>
        <v>0</v>
      </c>
      <c r="X23" s="1" t="s">
        <v>205</v>
      </c>
    </row>
    <row r="24" spans="3:24" x14ac:dyDescent="0.2">
      <c r="C24" s="4" t="str">
        <f t="shared" si="1"/>
        <v>MM/DD/YYYY</v>
      </c>
      <c r="E24" s="9" t="str">
        <f t="shared" si="0"/>
        <v>Q-0MM/DD/YYYY</v>
      </c>
      <c r="F24" s="9" t="s">
        <v>205</v>
      </c>
      <c r="G24" s="19" t="s">
        <v>273</v>
      </c>
      <c r="H24" s="19">
        <f>'Balance Sheet'!$D$3</f>
        <v>0</v>
      </c>
      <c r="I24" s="19"/>
      <c r="J24" s="20"/>
      <c r="K24" s="19"/>
      <c r="L24" s="20"/>
      <c r="M24" s="21"/>
      <c r="N24" s="21"/>
      <c r="O24" s="21"/>
      <c r="P24" s="21"/>
      <c r="Q24" s="21"/>
      <c r="R24" s="21"/>
      <c r="S24" s="40" t="s">
        <v>639</v>
      </c>
      <c r="T24" s="46">
        <f>'Balance Sheet'!G33</f>
        <v>0</v>
      </c>
      <c r="X24" s="1" t="s">
        <v>205</v>
      </c>
    </row>
    <row r="25" spans="3:24" x14ac:dyDescent="0.2">
      <c r="C25" s="4" t="str">
        <f t="shared" si="1"/>
        <v>MM/DD/YYYY</v>
      </c>
      <c r="E25" s="9" t="str">
        <f t="shared" si="0"/>
        <v>Q-0MM/DD/YYYY</v>
      </c>
      <c r="F25" s="9" t="s">
        <v>205</v>
      </c>
      <c r="G25" s="19" t="s">
        <v>640</v>
      </c>
      <c r="H25" s="19">
        <f>'Balance Sheet'!$D$3</f>
        <v>0</v>
      </c>
      <c r="I25" s="19"/>
      <c r="J25" s="20"/>
      <c r="K25" s="19"/>
      <c r="L25" s="20"/>
      <c r="M25" s="21"/>
      <c r="N25" s="21"/>
      <c r="O25" s="21"/>
      <c r="P25" s="21"/>
      <c r="Q25" s="21"/>
      <c r="R25" s="21"/>
      <c r="S25" s="40" t="s">
        <v>641</v>
      </c>
      <c r="T25" s="46">
        <f>'Balance Sheet'!G34</f>
        <v>0</v>
      </c>
      <c r="X25" s="1" t="s">
        <v>205</v>
      </c>
    </row>
    <row r="26" spans="3:24" x14ac:dyDescent="0.2">
      <c r="C26" s="4" t="str">
        <f t="shared" si="1"/>
        <v>MM/DD/YYYY</v>
      </c>
      <c r="E26" s="9" t="str">
        <f t="shared" si="0"/>
        <v>Q-0MM/DD/YYYY</v>
      </c>
      <c r="F26" s="9" t="s">
        <v>205</v>
      </c>
      <c r="G26" s="19" t="s">
        <v>642</v>
      </c>
      <c r="H26" s="19">
        <f>'Balance Sheet'!$D$3</f>
        <v>0</v>
      </c>
      <c r="I26" s="19"/>
      <c r="J26" s="20"/>
      <c r="K26" s="19"/>
      <c r="L26" s="20"/>
      <c r="M26" s="21"/>
      <c r="N26" s="21"/>
      <c r="O26" s="21"/>
      <c r="P26" s="21"/>
      <c r="Q26" s="21"/>
      <c r="R26" s="21"/>
      <c r="S26" s="40" t="s">
        <v>643</v>
      </c>
      <c r="T26" s="46">
        <f>'Balance Sheet'!G35</f>
        <v>0</v>
      </c>
      <c r="X26" s="1" t="s">
        <v>205</v>
      </c>
    </row>
    <row r="27" spans="3:24" x14ac:dyDescent="0.2">
      <c r="C27" s="4" t="str">
        <f t="shared" si="1"/>
        <v>MM/DD/YYYY</v>
      </c>
      <c r="E27" s="9" t="str">
        <f t="shared" si="0"/>
        <v>Q-0MM/DD/YYYY</v>
      </c>
      <c r="F27" s="9" t="s">
        <v>205</v>
      </c>
      <c r="G27" s="19" t="s">
        <v>644</v>
      </c>
      <c r="H27" s="19">
        <f>'Balance Sheet'!$D$3</f>
        <v>0</v>
      </c>
      <c r="I27" s="19"/>
      <c r="J27" s="20"/>
      <c r="K27" s="19"/>
      <c r="L27" s="20"/>
      <c r="M27" s="21"/>
      <c r="N27" s="21"/>
      <c r="O27" s="21"/>
      <c r="P27" s="21"/>
      <c r="Q27" s="21"/>
      <c r="R27" s="21"/>
      <c r="S27" s="40" t="s">
        <v>645</v>
      </c>
      <c r="T27" s="46">
        <f>'Balance Sheet'!G36</f>
        <v>0</v>
      </c>
      <c r="X27" s="1" t="s">
        <v>205</v>
      </c>
    </row>
    <row r="28" spans="3:24" x14ac:dyDescent="0.2">
      <c r="C28" s="4" t="str">
        <f t="shared" si="1"/>
        <v>MM/DD/YYYY</v>
      </c>
      <c r="E28" s="9" t="str">
        <f t="shared" si="0"/>
        <v>Q-0MM/DD/YYYY</v>
      </c>
      <c r="F28" s="9" t="s">
        <v>205</v>
      </c>
      <c r="G28" s="19" t="s">
        <v>646</v>
      </c>
      <c r="H28" s="19">
        <f>'Balance Sheet'!$D$3</f>
        <v>0</v>
      </c>
      <c r="I28" s="19"/>
      <c r="J28" s="20"/>
      <c r="K28" s="19"/>
      <c r="L28" s="20"/>
      <c r="M28" s="21"/>
      <c r="N28" s="21"/>
      <c r="O28" s="21"/>
      <c r="P28" s="21"/>
      <c r="Q28" s="21"/>
      <c r="R28" s="21"/>
      <c r="S28" s="40" t="s">
        <v>647</v>
      </c>
      <c r="T28" s="46">
        <f>'Balance Sheet'!G37</f>
        <v>0</v>
      </c>
      <c r="X28" s="1" t="s">
        <v>205</v>
      </c>
    </row>
    <row r="29" spans="3:24" x14ac:dyDescent="0.2">
      <c r="C29" s="4" t="str">
        <f t="shared" si="1"/>
        <v>MM/DD/YYYY</v>
      </c>
      <c r="E29" s="9" t="str">
        <f t="shared" si="0"/>
        <v>Q-0MM/DD/YYYY</v>
      </c>
      <c r="F29" s="9" t="s">
        <v>205</v>
      </c>
      <c r="G29" s="58" t="s">
        <v>274</v>
      </c>
      <c r="H29" s="58">
        <f>'Balance Sheet'!$D$3</f>
        <v>0</v>
      </c>
      <c r="I29" s="58"/>
      <c r="J29" s="59"/>
      <c r="K29" s="58"/>
      <c r="L29" s="59"/>
      <c r="M29" s="60"/>
      <c r="N29" s="60"/>
      <c r="O29" s="60"/>
      <c r="P29" s="60"/>
      <c r="Q29" s="60"/>
      <c r="R29" s="60"/>
      <c r="S29" s="61" t="s">
        <v>275</v>
      </c>
      <c r="T29" s="62">
        <f>-'Balance Sheet'!G39</f>
        <v>0</v>
      </c>
      <c r="X29" s="1" t="s">
        <v>205</v>
      </c>
    </row>
    <row r="30" spans="3:24" x14ac:dyDescent="0.2">
      <c r="C30" s="4" t="str">
        <f t="shared" si="1"/>
        <v>MM/DD/YYYY</v>
      </c>
      <c r="E30" s="9" t="str">
        <f t="shared" si="0"/>
        <v>Q-0MM/DD/YYYY</v>
      </c>
      <c r="F30" s="9" t="s">
        <v>205</v>
      </c>
      <c r="G30" s="58" t="s">
        <v>276</v>
      </c>
      <c r="H30" s="58">
        <f>'Balance Sheet'!$D$3</f>
        <v>0</v>
      </c>
      <c r="I30" s="58"/>
      <c r="J30" s="59"/>
      <c r="K30" s="58"/>
      <c r="L30" s="59"/>
      <c r="M30" s="60"/>
      <c r="N30" s="60"/>
      <c r="O30" s="60"/>
      <c r="P30" s="60"/>
      <c r="Q30" s="60"/>
      <c r="R30" s="60"/>
      <c r="S30" s="61" t="s">
        <v>277</v>
      </c>
      <c r="T30" s="62">
        <f>-'Balance Sheet'!G40</f>
        <v>0</v>
      </c>
      <c r="X30" s="1" t="s">
        <v>205</v>
      </c>
    </row>
    <row r="31" spans="3:24" x14ac:dyDescent="0.2">
      <c r="C31" s="4" t="str">
        <f t="shared" si="1"/>
        <v>MM/DD/YYYY</v>
      </c>
      <c r="E31" s="9" t="str">
        <f t="shared" si="0"/>
        <v>Q-0MM/DD/YYYY</v>
      </c>
      <c r="F31" s="9" t="s">
        <v>205</v>
      </c>
      <c r="G31" s="58" t="s">
        <v>278</v>
      </c>
      <c r="H31" s="58">
        <f>'Balance Sheet'!$D$3</f>
        <v>0</v>
      </c>
      <c r="I31" s="58"/>
      <c r="J31" s="59"/>
      <c r="K31" s="58"/>
      <c r="L31" s="59"/>
      <c r="M31" s="60"/>
      <c r="N31" s="60"/>
      <c r="O31" s="60"/>
      <c r="P31" s="60"/>
      <c r="Q31" s="60"/>
      <c r="R31" s="60"/>
      <c r="S31" s="61" t="s">
        <v>279</v>
      </c>
      <c r="T31" s="62">
        <f>-'Balance Sheet'!G41</f>
        <v>0</v>
      </c>
      <c r="X31" s="1" t="s">
        <v>205</v>
      </c>
    </row>
    <row r="32" spans="3:24" x14ac:dyDescent="0.2">
      <c r="C32" s="4" t="str">
        <f t="shared" si="1"/>
        <v>MM/DD/YYYY</v>
      </c>
      <c r="E32" s="9" t="str">
        <f t="shared" si="0"/>
        <v>Q-0MM/DD/YYYY</v>
      </c>
      <c r="F32" s="9" t="s">
        <v>205</v>
      </c>
      <c r="G32" s="58" t="s">
        <v>280</v>
      </c>
      <c r="H32" s="58">
        <f>'Balance Sheet'!$D$3</f>
        <v>0</v>
      </c>
      <c r="I32" s="58"/>
      <c r="J32" s="59"/>
      <c r="K32" s="58"/>
      <c r="L32" s="59"/>
      <c r="M32" s="60"/>
      <c r="N32" s="60"/>
      <c r="O32" s="60"/>
      <c r="P32" s="60"/>
      <c r="Q32" s="60"/>
      <c r="R32" s="60"/>
      <c r="S32" s="61" t="s">
        <v>281</v>
      </c>
      <c r="T32" s="62">
        <f>-'Balance Sheet'!G42</f>
        <v>0</v>
      </c>
      <c r="X32" s="1" t="s">
        <v>205</v>
      </c>
    </row>
    <row r="33" spans="3:24" x14ac:dyDescent="0.2">
      <c r="C33" s="4" t="str">
        <f t="shared" si="1"/>
        <v>MM/DD/YYYY</v>
      </c>
      <c r="E33" s="9" t="str">
        <f t="shared" si="0"/>
        <v>Q-0MM/DD/YYYY</v>
      </c>
      <c r="F33" s="9" t="s">
        <v>205</v>
      </c>
      <c r="G33" s="58" t="s">
        <v>282</v>
      </c>
      <c r="H33" s="58">
        <f>'Balance Sheet'!$D$3</f>
        <v>0</v>
      </c>
      <c r="I33" s="58"/>
      <c r="J33" s="59"/>
      <c r="K33" s="58"/>
      <c r="L33" s="59"/>
      <c r="M33" s="60"/>
      <c r="N33" s="60"/>
      <c r="O33" s="60"/>
      <c r="P33" s="60"/>
      <c r="Q33" s="60"/>
      <c r="R33" s="60"/>
      <c r="S33" s="61" t="s">
        <v>283</v>
      </c>
      <c r="T33" s="62">
        <f>-'Balance Sheet'!G43</f>
        <v>0</v>
      </c>
      <c r="X33" s="1" t="s">
        <v>205</v>
      </c>
    </row>
    <row r="34" spans="3:24" x14ac:dyDescent="0.2">
      <c r="C34" s="4" t="str">
        <f t="shared" si="1"/>
        <v>MM/DD/YYYY</v>
      </c>
      <c r="E34" s="9" t="str">
        <f t="shared" si="0"/>
        <v>Q-0MM/DD/YYYY</v>
      </c>
      <c r="F34" s="9" t="s">
        <v>205</v>
      </c>
      <c r="G34" s="58" t="s">
        <v>284</v>
      </c>
      <c r="H34" s="58">
        <f>'Balance Sheet'!$D$3</f>
        <v>0</v>
      </c>
      <c r="I34" s="58"/>
      <c r="J34" s="59"/>
      <c r="K34" s="58"/>
      <c r="L34" s="59"/>
      <c r="M34" s="60"/>
      <c r="N34" s="60"/>
      <c r="O34" s="60"/>
      <c r="P34" s="60"/>
      <c r="Q34" s="60"/>
      <c r="R34" s="60"/>
      <c r="S34" s="61" t="s">
        <v>285</v>
      </c>
      <c r="T34" s="62">
        <f>-'Balance Sheet'!G44</f>
        <v>0</v>
      </c>
      <c r="X34" s="1" t="s">
        <v>205</v>
      </c>
    </row>
    <row r="35" spans="3:24" x14ac:dyDescent="0.2">
      <c r="C35" s="4" t="str">
        <f t="shared" si="1"/>
        <v>MM/DD/YYYY</v>
      </c>
      <c r="E35" s="9" t="str">
        <f t="shared" si="0"/>
        <v>Q-0MM/DD/YYYY</v>
      </c>
      <c r="F35" s="9" t="s">
        <v>205</v>
      </c>
      <c r="G35" s="58" t="s">
        <v>286</v>
      </c>
      <c r="H35" s="58">
        <f>'Balance Sheet'!$D$3</f>
        <v>0</v>
      </c>
      <c r="I35" s="58"/>
      <c r="J35" s="59"/>
      <c r="K35" s="58"/>
      <c r="L35" s="59"/>
      <c r="M35" s="60"/>
      <c r="N35" s="60"/>
      <c r="O35" s="60"/>
      <c r="P35" s="60"/>
      <c r="Q35" s="60"/>
      <c r="R35" s="60"/>
      <c r="S35" s="61" t="s">
        <v>287</v>
      </c>
      <c r="T35" s="62">
        <f>-'Balance Sheet'!G45</f>
        <v>0</v>
      </c>
      <c r="X35" s="1" t="s">
        <v>205</v>
      </c>
    </row>
    <row r="36" spans="3:24" x14ac:dyDescent="0.2">
      <c r="C36" s="4" t="str">
        <f t="shared" si="1"/>
        <v>MM/DD/YYYY</v>
      </c>
      <c r="E36" s="9" t="str">
        <f t="shared" si="0"/>
        <v>Q-0MM/DD/YYYY</v>
      </c>
      <c r="F36" s="9" t="s">
        <v>205</v>
      </c>
      <c r="G36" s="58" t="s">
        <v>288</v>
      </c>
      <c r="H36" s="58">
        <f>'Balance Sheet'!$D$3</f>
        <v>0</v>
      </c>
      <c r="I36" s="58"/>
      <c r="J36" s="59"/>
      <c r="K36" s="58"/>
      <c r="L36" s="59"/>
      <c r="M36" s="60"/>
      <c r="N36" s="60"/>
      <c r="O36" s="60"/>
      <c r="P36" s="60"/>
      <c r="Q36" s="60"/>
      <c r="R36" s="60"/>
      <c r="S36" s="61" t="s">
        <v>289</v>
      </c>
      <c r="T36" s="62">
        <f>-'Balance Sheet'!G46</f>
        <v>0</v>
      </c>
      <c r="X36" s="1" t="s">
        <v>205</v>
      </c>
    </row>
    <row r="37" spans="3:24" x14ac:dyDescent="0.2">
      <c r="C37" s="4" t="str">
        <f t="shared" si="1"/>
        <v>MM/DD/YYYY</v>
      </c>
      <c r="E37" s="9" t="str">
        <f t="shared" si="0"/>
        <v>Q-0MM/DD/YYYY</v>
      </c>
      <c r="F37" s="9" t="s">
        <v>205</v>
      </c>
      <c r="G37" s="58" t="s">
        <v>290</v>
      </c>
      <c r="H37" s="58">
        <f>'Balance Sheet'!$D$3</f>
        <v>0</v>
      </c>
      <c r="I37" s="58"/>
      <c r="J37" s="59"/>
      <c r="K37" s="58"/>
      <c r="L37" s="59"/>
      <c r="M37" s="60"/>
      <c r="N37" s="60"/>
      <c r="O37" s="60"/>
      <c r="P37" s="60"/>
      <c r="Q37" s="60"/>
      <c r="R37" s="60"/>
      <c r="S37" s="61" t="s">
        <v>648</v>
      </c>
      <c r="T37" s="62">
        <f>-'Balance Sheet'!G47</f>
        <v>0</v>
      </c>
      <c r="X37" s="1" t="s">
        <v>205</v>
      </c>
    </row>
    <row r="38" spans="3:24" x14ac:dyDescent="0.2">
      <c r="C38" s="4" t="str">
        <f t="shared" si="1"/>
        <v>MM/DD/YYYY</v>
      </c>
      <c r="E38" s="9" t="str">
        <f t="shared" si="0"/>
        <v>Q-0MM/DD/YYYY</v>
      </c>
      <c r="F38" s="9" t="s">
        <v>205</v>
      </c>
      <c r="G38" s="58" t="s">
        <v>291</v>
      </c>
      <c r="H38" s="58">
        <f>'Balance Sheet'!$D$3</f>
        <v>0</v>
      </c>
      <c r="I38" s="58"/>
      <c r="J38" s="59"/>
      <c r="K38" s="58"/>
      <c r="L38" s="59"/>
      <c r="M38" s="60"/>
      <c r="N38" s="60"/>
      <c r="O38" s="60"/>
      <c r="P38" s="60"/>
      <c r="Q38" s="60"/>
      <c r="R38" s="60"/>
      <c r="S38" s="61" t="s">
        <v>292</v>
      </c>
      <c r="T38" s="62">
        <f>-'Balance Sheet'!G48</f>
        <v>0</v>
      </c>
      <c r="X38" s="1" t="s">
        <v>205</v>
      </c>
    </row>
    <row r="39" spans="3:24" x14ac:dyDescent="0.2">
      <c r="C39" s="4" t="str">
        <f t="shared" si="1"/>
        <v>MM/DD/YYYY</v>
      </c>
      <c r="E39" s="9" t="str">
        <f t="shared" si="0"/>
        <v>Q-0MM/DD/YYYY</v>
      </c>
      <c r="F39" s="9" t="s">
        <v>205</v>
      </c>
      <c r="G39" s="58" t="s">
        <v>293</v>
      </c>
      <c r="H39" s="58">
        <f>'Balance Sheet'!$D$3</f>
        <v>0</v>
      </c>
      <c r="I39" s="58"/>
      <c r="J39" s="59"/>
      <c r="K39" s="58"/>
      <c r="L39" s="59"/>
      <c r="M39" s="60"/>
      <c r="N39" s="60"/>
      <c r="O39" s="60"/>
      <c r="P39" s="60"/>
      <c r="Q39" s="60"/>
      <c r="R39" s="60"/>
      <c r="S39" s="61" t="s">
        <v>294</v>
      </c>
      <c r="T39" s="62">
        <f>-'Balance Sheet'!G49</f>
        <v>0</v>
      </c>
      <c r="X39" s="1" t="s">
        <v>205</v>
      </c>
    </row>
    <row r="40" spans="3:24" x14ac:dyDescent="0.2">
      <c r="C40" s="4" t="str">
        <f t="shared" si="1"/>
        <v>MM/DD/YYYY</v>
      </c>
      <c r="E40" s="9" t="str">
        <f t="shared" si="0"/>
        <v>Q-0MM/DD/YYYY</v>
      </c>
      <c r="F40" s="9" t="s">
        <v>205</v>
      </c>
      <c r="G40" s="58" t="s">
        <v>649</v>
      </c>
      <c r="H40" s="58">
        <f>'Balance Sheet'!$D$3</f>
        <v>0</v>
      </c>
      <c r="I40" s="58"/>
      <c r="J40" s="59"/>
      <c r="K40" s="58"/>
      <c r="L40" s="59"/>
      <c r="M40" s="60"/>
      <c r="N40" s="60"/>
      <c r="O40" s="60"/>
      <c r="P40" s="60"/>
      <c r="Q40" s="60"/>
      <c r="R40" s="60"/>
      <c r="S40" s="61" t="s">
        <v>650</v>
      </c>
      <c r="T40" s="62">
        <f>-'Balance Sheet'!G50</f>
        <v>0</v>
      </c>
      <c r="X40" s="1" t="s">
        <v>205</v>
      </c>
    </row>
    <row r="41" spans="3:24" x14ac:dyDescent="0.2">
      <c r="C41" s="4" t="str">
        <f t="shared" si="1"/>
        <v>MM/DD/YYYY</v>
      </c>
      <c r="E41" s="9" t="str">
        <f t="shared" si="0"/>
        <v>Q-0MM/DD/YYYY</v>
      </c>
      <c r="F41" s="9" t="s">
        <v>205</v>
      </c>
      <c r="G41" s="58" t="s">
        <v>651</v>
      </c>
      <c r="H41" s="58">
        <f>'Balance Sheet'!$D$3</f>
        <v>0</v>
      </c>
      <c r="I41" s="58"/>
      <c r="J41" s="59"/>
      <c r="K41" s="58"/>
      <c r="L41" s="59"/>
      <c r="M41" s="60"/>
      <c r="N41" s="60"/>
      <c r="O41" s="60"/>
      <c r="P41" s="60"/>
      <c r="Q41" s="60"/>
      <c r="R41" s="60"/>
      <c r="S41" s="61" t="s">
        <v>652</v>
      </c>
      <c r="T41" s="62">
        <f>-'Balance Sheet'!G51</f>
        <v>0</v>
      </c>
      <c r="X41" s="1" t="s">
        <v>205</v>
      </c>
    </row>
    <row r="42" spans="3:24" x14ac:dyDescent="0.2">
      <c r="C42" s="4" t="str">
        <f t="shared" si="1"/>
        <v>MM/DD/YYYY</v>
      </c>
      <c r="E42" s="9" t="str">
        <f t="shared" si="0"/>
        <v>Q-0MM/DD/YYYY</v>
      </c>
      <c r="F42" s="9" t="s">
        <v>205</v>
      </c>
      <c r="G42" s="58" t="s">
        <v>653</v>
      </c>
      <c r="H42" s="58">
        <f>'Balance Sheet'!$D$3</f>
        <v>0</v>
      </c>
      <c r="I42" s="58"/>
      <c r="J42" s="59"/>
      <c r="K42" s="58"/>
      <c r="L42" s="59"/>
      <c r="M42" s="60"/>
      <c r="N42" s="60"/>
      <c r="O42" s="60"/>
      <c r="P42" s="60"/>
      <c r="Q42" s="60"/>
      <c r="R42" s="60"/>
      <c r="S42" s="61" t="s">
        <v>654</v>
      </c>
      <c r="T42" s="62">
        <f>-'Balance Sheet'!G52</f>
        <v>0</v>
      </c>
      <c r="X42" s="1" t="s">
        <v>205</v>
      </c>
    </row>
    <row r="43" spans="3:24" x14ac:dyDescent="0.2">
      <c r="C43" s="4" t="str">
        <f t="shared" si="1"/>
        <v>MM/DD/YYYY</v>
      </c>
      <c r="E43" s="9" t="str">
        <f t="shared" si="0"/>
        <v>Q-0MM/DD/YYYY</v>
      </c>
      <c r="F43" s="9" t="s">
        <v>205</v>
      </c>
      <c r="G43" s="58" t="s">
        <v>655</v>
      </c>
      <c r="H43" s="58">
        <f>'Balance Sheet'!$D$3</f>
        <v>0</v>
      </c>
      <c r="I43" s="58"/>
      <c r="J43" s="59"/>
      <c r="K43" s="58"/>
      <c r="L43" s="59"/>
      <c r="M43" s="60"/>
      <c r="N43" s="60"/>
      <c r="O43" s="60"/>
      <c r="P43" s="60"/>
      <c r="Q43" s="60"/>
      <c r="R43" s="60"/>
      <c r="S43" s="61" t="s">
        <v>656</v>
      </c>
      <c r="T43" s="62">
        <f>-'Balance Sheet'!G53</f>
        <v>0</v>
      </c>
      <c r="X43" s="1" t="s">
        <v>205</v>
      </c>
    </row>
    <row r="44" spans="3:24" x14ac:dyDescent="0.2">
      <c r="C44" s="4" t="str">
        <f t="shared" si="1"/>
        <v>MM/DD/YYYY</v>
      </c>
      <c r="E44" s="9" t="str">
        <f t="shared" si="0"/>
        <v>Q-0MM/DD/YYYY</v>
      </c>
      <c r="F44" s="9" t="s">
        <v>205</v>
      </c>
      <c r="G44" s="58" t="s">
        <v>657</v>
      </c>
      <c r="H44" s="58">
        <f>'Balance Sheet'!$D$3</f>
        <v>0</v>
      </c>
      <c r="I44" s="58"/>
      <c r="J44" s="59"/>
      <c r="K44" s="58"/>
      <c r="L44" s="59"/>
      <c r="M44" s="60"/>
      <c r="N44" s="60"/>
      <c r="O44" s="60"/>
      <c r="P44" s="60"/>
      <c r="Q44" s="60"/>
      <c r="R44" s="60"/>
      <c r="S44" s="61" t="s">
        <v>658</v>
      </c>
      <c r="T44" s="62">
        <f>-'Balance Sheet'!G54</f>
        <v>0</v>
      </c>
      <c r="X44" s="1" t="s">
        <v>205</v>
      </c>
    </row>
    <row r="45" spans="3:24" x14ac:dyDescent="0.2">
      <c r="C45" s="4" t="str">
        <f t="shared" si="1"/>
        <v>MM/DD/YYYY</v>
      </c>
      <c r="E45" s="9" t="str">
        <f t="shared" si="0"/>
        <v>Q-0MM/DD/YYYY</v>
      </c>
      <c r="F45" s="9" t="s">
        <v>205</v>
      </c>
      <c r="G45" s="58" t="s">
        <v>659</v>
      </c>
      <c r="H45" s="58">
        <f>'Balance Sheet'!$D$3</f>
        <v>0</v>
      </c>
      <c r="I45" s="58"/>
      <c r="J45" s="59"/>
      <c r="K45" s="58"/>
      <c r="L45" s="59"/>
      <c r="M45" s="60"/>
      <c r="N45" s="60"/>
      <c r="O45" s="60"/>
      <c r="P45" s="60"/>
      <c r="Q45" s="60"/>
      <c r="R45" s="60"/>
      <c r="S45" s="61" t="s">
        <v>660</v>
      </c>
      <c r="T45" s="62">
        <f>-'Balance Sheet'!G55</f>
        <v>0</v>
      </c>
      <c r="X45" s="1" t="s">
        <v>205</v>
      </c>
    </row>
    <row r="46" spans="3:24" x14ac:dyDescent="0.2">
      <c r="C46" s="4" t="str">
        <f t="shared" si="1"/>
        <v>MM/DD/YYYY</v>
      </c>
      <c r="E46" s="9" t="str">
        <f t="shared" si="0"/>
        <v>Q-0MM/DD/YYYY</v>
      </c>
      <c r="F46" s="9" t="s">
        <v>205</v>
      </c>
      <c r="G46" s="58" t="s">
        <v>661</v>
      </c>
      <c r="H46" s="58">
        <f>'Balance Sheet'!$D$3</f>
        <v>0</v>
      </c>
      <c r="I46" s="58"/>
      <c r="J46" s="59"/>
      <c r="K46" s="58"/>
      <c r="L46" s="59"/>
      <c r="M46" s="60"/>
      <c r="N46" s="60"/>
      <c r="O46" s="60"/>
      <c r="P46" s="60"/>
      <c r="Q46" s="60"/>
      <c r="R46" s="60"/>
      <c r="S46" s="61" t="s">
        <v>662</v>
      </c>
      <c r="T46" s="62">
        <f>-'Balance Sheet'!G56</f>
        <v>0</v>
      </c>
      <c r="X46" s="1" t="s">
        <v>205</v>
      </c>
    </row>
    <row r="47" spans="3:24" x14ac:dyDescent="0.2">
      <c r="C47" s="4" t="str">
        <f t="shared" si="1"/>
        <v>MM/DD/YYYY</v>
      </c>
      <c r="E47" s="9" t="str">
        <f t="shared" si="0"/>
        <v>Q-0MM/DD/YYYY</v>
      </c>
      <c r="F47" s="9" t="s">
        <v>205</v>
      </c>
      <c r="G47" s="58" t="s">
        <v>663</v>
      </c>
      <c r="H47" s="58">
        <f>'Balance Sheet'!$D$3</f>
        <v>0</v>
      </c>
      <c r="I47" s="58"/>
      <c r="J47" s="59"/>
      <c r="K47" s="58"/>
      <c r="L47" s="59"/>
      <c r="M47" s="60"/>
      <c r="N47" s="60"/>
      <c r="O47" s="60"/>
      <c r="P47" s="60"/>
      <c r="Q47" s="60"/>
      <c r="R47" s="60"/>
      <c r="S47" s="61" t="s">
        <v>664</v>
      </c>
      <c r="T47" s="62">
        <f>-'Balance Sheet'!G57</f>
        <v>0</v>
      </c>
      <c r="X47" s="1" t="s">
        <v>205</v>
      </c>
    </row>
    <row r="48" spans="3:24" x14ac:dyDescent="0.2">
      <c r="C48" s="4" t="str">
        <f t="shared" si="1"/>
        <v>MM/DD/YYYY</v>
      </c>
      <c r="E48" s="9" t="str">
        <f t="shared" si="0"/>
        <v>Q-0MM/DD/YYYY</v>
      </c>
      <c r="F48" s="9" t="s">
        <v>205</v>
      </c>
      <c r="G48" s="58" t="s">
        <v>295</v>
      </c>
      <c r="H48" s="58">
        <f>'Balance Sheet'!$D$3</f>
        <v>0</v>
      </c>
      <c r="I48" s="58"/>
      <c r="J48" s="59"/>
      <c r="K48" s="58"/>
      <c r="L48" s="59"/>
      <c r="M48" s="60"/>
      <c r="N48" s="60"/>
      <c r="O48" s="60"/>
      <c r="P48" s="60"/>
      <c r="Q48" s="60"/>
      <c r="R48" s="60"/>
      <c r="S48" s="61" t="s">
        <v>665</v>
      </c>
      <c r="T48" s="62">
        <f>-'Balance Sheet'!G58</f>
        <v>0</v>
      </c>
      <c r="X48" s="1" t="s">
        <v>205</v>
      </c>
    </row>
    <row r="49" spans="3:24" x14ac:dyDescent="0.2">
      <c r="C49" s="4" t="str">
        <f t="shared" si="1"/>
        <v>MM/DD/YYYY</v>
      </c>
      <c r="E49" s="9" t="str">
        <f t="shared" si="0"/>
        <v>Q-0MM/DD/YYYY</v>
      </c>
      <c r="F49" s="9" t="s">
        <v>205</v>
      </c>
      <c r="G49" s="58" t="s">
        <v>296</v>
      </c>
      <c r="H49" s="58">
        <f>'Balance Sheet'!$D$3</f>
        <v>0</v>
      </c>
      <c r="I49" s="58"/>
      <c r="J49" s="59"/>
      <c r="K49" s="58"/>
      <c r="L49" s="59"/>
      <c r="M49" s="60"/>
      <c r="N49" s="60"/>
      <c r="O49" s="60"/>
      <c r="P49" s="60"/>
      <c r="Q49" s="60"/>
      <c r="R49" s="60"/>
      <c r="S49" s="61" t="s">
        <v>666</v>
      </c>
      <c r="T49" s="62">
        <f>-'Balance Sheet'!G59</f>
        <v>0</v>
      </c>
      <c r="X49" s="1" t="s">
        <v>205</v>
      </c>
    </row>
    <row r="50" spans="3:24" x14ac:dyDescent="0.2">
      <c r="C50" s="4" t="str">
        <f t="shared" si="1"/>
        <v>MM/DD/YYYY</v>
      </c>
      <c r="E50" s="9" t="str">
        <f t="shared" si="0"/>
        <v>Q-0MM/DD/YYYY</v>
      </c>
      <c r="F50" s="9" t="s">
        <v>205</v>
      </c>
      <c r="G50" s="58" t="s">
        <v>297</v>
      </c>
      <c r="H50" s="58">
        <f>'Balance Sheet'!$D$3</f>
        <v>0</v>
      </c>
      <c r="I50" s="58"/>
      <c r="J50" s="59"/>
      <c r="K50" s="58"/>
      <c r="L50" s="59"/>
      <c r="M50" s="60"/>
      <c r="N50" s="60"/>
      <c r="O50" s="60"/>
      <c r="P50" s="60"/>
      <c r="Q50" s="60"/>
      <c r="R50" s="60"/>
      <c r="S50" s="61" t="s">
        <v>298</v>
      </c>
      <c r="T50" s="62">
        <f>-'Balance Sheet'!G60</f>
        <v>0</v>
      </c>
      <c r="X50" s="1" t="s">
        <v>205</v>
      </c>
    </row>
    <row r="51" spans="3:24" x14ac:dyDescent="0.2">
      <c r="C51" s="4" t="str">
        <f t="shared" si="1"/>
        <v>MM/DD/YYYY</v>
      </c>
      <c r="E51" s="9" t="str">
        <f t="shared" si="0"/>
        <v>Q-0MM/DD/YYYY</v>
      </c>
      <c r="F51" s="9" t="s">
        <v>205</v>
      </c>
      <c r="G51" s="58" t="s">
        <v>299</v>
      </c>
      <c r="H51" s="58">
        <f>'Balance Sheet'!$D$3</f>
        <v>0</v>
      </c>
      <c r="I51" s="58"/>
      <c r="J51" s="59"/>
      <c r="K51" s="58"/>
      <c r="L51" s="59"/>
      <c r="M51" s="60"/>
      <c r="N51" s="60"/>
      <c r="O51" s="60"/>
      <c r="P51" s="60"/>
      <c r="Q51" s="60"/>
      <c r="R51" s="60"/>
      <c r="S51" s="61" t="s">
        <v>300</v>
      </c>
      <c r="T51" s="62">
        <f>-'Balance Sheet'!G61</f>
        <v>0</v>
      </c>
      <c r="X51" s="1" t="s">
        <v>205</v>
      </c>
    </row>
    <row r="52" spans="3:24" x14ac:dyDescent="0.2">
      <c r="C52" s="4" t="str">
        <f t="shared" si="1"/>
        <v>MM/DD/YYYY</v>
      </c>
      <c r="E52" s="9" t="str">
        <f t="shared" si="0"/>
        <v>Q-0MM/DD/YYYY</v>
      </c>
      <c r="F52" s="9" t="s">
        <v>205</v>
      </c>
      <c r="G52" s="63" t="s">
        <v>301</v>
      </c>
      <c r="H52" s="63">
        <f>'Balance Sheet'!$D$3</f>
        <v>0</v>
      </c>
      <c r="I52" s="63"/>
      <c r="J52" s="64"/>
      <c r="K52" s="63"/>
      <c r="L52" s="64"/>
      <c r="M52" s="65"/>
      <c r="N52" s="65"/>
      <c r="O52" s="65"/>
      <c r="P52" s="65"/>
      <c r="Q52" s="65"/>
      <c r="R52" s="65"/>
      <c r="S52" s="66" t="s">
        <v>302</v>
      </c>
      <c r="T52" s="67">
        <f>-'Balance Sheet'!G63</f>
        <v>0</v>
      </c>
      <c r="X52" s="1" t="s">
        <v>205</v>
      </c>
    </row>
    <row r="53" spans="3:24" x14ac:dyDescent="0.2">
      <c r="C53" s="4" t="str">
        <f t="shared" si="1"/>
        <v>MM/DD/YYYY</v>
      </c>
      <c r="E53" s="9" t="str">
        <f t="shared" si="0"/>
        <v>Q-0MM/DD/YYYY</v>
      </c>
      <c r="F53" s="9" t="s">
        <v>205</v>
      </c>
      <c r="G53" s="63" t="s">
        <v>667</v>
      </c>
      <c r="H53" s="63">
        <f>'Balance Sheet'!$D$3</f>
        <v>0</v>
      </c>
      <c r="I53" s="63"/>
      <c r="J53" s="64"/>
      <c r="K53" s="63"/>
      <c r="L53" s="64"/>
      <c r="M53" s="65"/>
      <c r="N53" s="65"/>
      <c r="O53" s="65"/>
      <c r="P53" s="65"/>
      <c r="Q53" s="65"/>
      <c r="R53" s="65"/>
      <c r="S53" s="66" t="s">
        <v>668</v>
      </c>
      <c r="T53" s="67">
        <f>-'Balance Sheet'!G64</f>
        <v>0</v>
      </c>
      <c r="X53" s="1" t="s">
        <v>205</v>
      </c>
    </row>
    <row r="54" spans="3:24" x14ac:dyDescent="0.2">
      <c r="C54" s="4" t="str">
        <f t="shared" si="1"/>
        <v>MM/DD/YYYY</v>
      </c>
      <c r="E54" s="9" t="str">
        <f t="shared" si="0"/>
        <v>Q-0MM/DD/YYYY</v>
      </c>
      <c r="F54" s="9" t="s">
        <v>205</v>
      </c>
      <c r="G54" s="63" t="s">
        <v>303</v>
      </c>
      <c r="H54" s="63">
        <f>'Balance Sheet'!$D$3</f>
        <v>0</v>
      </c>
      <c r="I54" s="63"/>
      <c r="J54" s="64"/>
      <c r="K54" s="63"/>
      <c r="L54" s="64"/>
      <c r="M54" s="65"/>
      <c r="N54" s="65"/>
      <c r="O54" s="65"/>
      <c r="P54" s="65"/>
      <c r="Q54" s="65"/>
      <c r="R54" s="65"/>
      <c r="S54" s="66" t="s">
        <v>304</v>
      </c>
      <c r="T54" s="67">
        <f>-'Balance Sheet'!G65</f>
        <v>0</v>
      </c>
      <c r="X54" s="1" t="s">
        <v>205</v>
      </c>
    </row>
    <row r="55" spans="3:24" x14ac:dyDescent="0.2">
      <c r="C55" s="4" t="str">
        <f t="shared" si="1"/>
        <v>MM/DD/YYYY</v>
      </c>
      <c r="E55" s="9" t="str">
        <f t="shared" si="0"/>
        <v>Q-0MM/DD/YYYY</v>
      </c>
      <c r="F55" s="9" t="s">
        <v>205</v>
      </c>
      <c r="G55" s="63" t="s">
        <v>305</v>
      </c>
      <c r="H55" s="63">
        <f>'Balance Sheet'!$D$3</f>
        <v>0</v>
      </c>
      <c r="I55" s="63"/>
      <c r="J55" s="64"/>
      <c r="K55" s="63"/>
      <c r="L55" s="64"/>
      <c r="M55" s="65"/>
      <c r="N55" s="65"/>
      <c r="O55" s="65"/>
      <c r="P55" s="65"/>
      <c r="Q55" s="65"/>
      <c r="R55" s="65"/>
      <c r="S55" s="66" t="s">
        <v>306</v>
      </c>
      <c r="T55" s="67">
        <f>-'Balance Sheet'!G66</f>
        <v>0</v>
      </c>
      <c r="X55" s="1" t="s">
        <v>205</v>
      </c>
    </row>
    <row r="56" spans="3:24" x14ac:dyDescent="0.2">
      <c r="C56" s="4" t="str">
        <f t="shared" si="1"/>
        <v>MM/DD/YYYY</v>
      </c>
      <c r="E56" s="9" t="str">
        <f t="shared" ref="E56" si="2">"Q-"&amp;H56&amp;TEXT(C56,"mmyy")</f>
        <v>Q-MM/DD/YYYY</v>
      </c>
      <c r="F56" s="9" t="s">
        <v>205</v>
      </c>
      <c r="G56" s="63"/>
      <c r="H56" s="63"/>
      <c r="I56" s="63"/>
      <c r="J56" s="64"/>
      <c r="K56" s="63"/>
      <c r="L56" s="64"/>
      <c r="M56" s="65"/>
      <c r="N56" s="65"/>
      <c r="O56" s="65"/>
      <c r="P56" s="65"/>
      <c r="Q56" s="65"/>
      <c r="R56" s="65"/>
      <c r="S56" s="66" t="s">
        <v>307</v>
      </c>
      <c r="T56" s="67">
        <f>-'Balance Sheet'!G68</f>
        <v>0</v>
      </c>
      <c r="X56" s="1" t="s">
        <v>205</v>
      </c>
    </row>
    <row r="57" spans="3:24" x14ac:dyDescent="0.2">
      <c r="S57" s="68" t="s">
        <v>249</v>
      </c>
      <c r="T57" s="69">
        <f>T56-'P&amp;L'!H183</f>
        <v>0</v>
      </c>
    </row>
  </sheetData>
  <conditionalFormatting sqref="J1:J56">
    <cfRule type="expression" dxfId="57" priority="1" stopIfTrue="1">
      <formula>#REF!="Begin-Total"</formula>
    </cfRule>
    <cfRule type="expression" dxfId="56" priority="2" stopIfTrue="1">
      <formula>#REF!="End-Total"</formula>
    </cfRule>
  </conditionalFormatting>
  <conditionalFormatting sqref="L1:L56">
    <cfRule type="expression" dxfId="55" priority="3" stopIfTrue="1">
      <formula>#REF!="Begin-Total"</formula>
    </cfRule>
    <cfRule type="expression" dxfId="54" priority="4" stopIfTrue="1">
      <formula>#REF!="End-Total"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3655C3-B918-4A3E-86F6-C87340D7DBF9}">
  <sheetPr>
    <tabColor rgb="FF00B050"/>
  </sheetPr>
  <dimension ref="B1:Q183"/>
  <sheetViews>
    <sheetView workbookViewId="0">
      <selection activeCell="E10" sqref="E10"/>
    </sheetView>
  </sheetViews>
  <sheetFormatPr defaultColWidth="9.140625" defaultRowHeight="12.75" x14ac:dyDescent="0.2"/>
  <cols>
    <col min="1" max="2" width="5.7109375" style="78" customWidth="1"/>
    <col min="3" max="3" width="21.7109375" style="78" bestFit="1" customWidth="1"/>
    <col min="4" max="4" width="44.5703125" style="78" bestFit="1" customWidth="1"/>
    <col min="5" max="7" width="34.42578125" style="8" customWidth="1"/>
    <col min="8" max="8" width="34.42578125" style="78" customWidth="1"/>
    <col min="9" max="11" width="14.28515625" style="78" customWidth="1"/>
    <col min="12" max="16384" width="9.140625" style="78"/>
  </cols>
  <sheetData>
    <row r="1" spans="2:15" ht="13.5" thickBot="1" x14ac:dyDescent="0.25"/>
    <row r="2" spans="2:15" ht="18.75" thickBot="1" x14ac:dyDescent="0.25">
      <c r="D2" s="35" t="s">
        <v>216</v>
      </c>
      <c r="E2" s="34"/>
      <c r="F2" s="34"/>
      <c r="G2" s="34"/>
    </row>
    <row r="3" spans="2:15" ht="18.75" customHeight="1" thickBot="1" x14ac:dyDescent="0.25">
      <c r="C3" s="37" t="s">
        <v>218</v>
      </c>
      <c r="D3" s="38">
        <f>'Balance Sheet'!D3</f>
        <v>0</v>
      </c>
      <c r="E3" s="37" t="s">
        <v>219</v>
      </c>
      <c r="F3" s="85" t="s">
        <v>678</v>
      </c>
      <c r="G3" s="86"/>
      <c r="H3" s="87"/>
      <c r="K3" s="80"/>
    </row>
    <row r="4" spans="2:15" ht="18.75" thickBot="1" x14ac:dyDescent="0.25">
      <c r="D4" s="33"/>
      <c r="E4" s="33"/>
      <c r="F4" s="77"/>
      <c r="G4" s="88"/>
      <c r="H4" s="89"/>
      <c r="I4" s="13"/>
      <c r="J4" s="13"/>
      <c r="K4" s="13"/>
      <c r="L4" s="13"/>
      <c r="M4" s="13"/>
      <c r="N4" s="13"/>
      <c r="O4" s="13"/>
    </row>
    <row r="5" spans="2:15" ht="18.75" thickBot="1" x14ac:dyDescent="0.25">
      <c r="D5" s="35" t="s">
        <v>247</v>
      </c>
      <c r="E5" s="33"/>
      <c r="F5" s="90"/>
      <c r="G5" s="91"/>
      <c r="H5" s="92"/>
      <c r="I5" s="80"/>
      <c r="J5" s="80"/>
      <c r="K5" s="80"/>
      <c r="L5" s="80"/>
      <c r="M5" s="80"/>
      <c r="N5" s="80"/>
      <c r="O5" s="80"/>
    </row>
    <row r="6" spans="2:15" ht="18.75" thickBot="1" x14ac:dyDescent="0.25">
      <c r="C6" s="37" t="s">
        <v>218</v>
      </c>
      <c r="D6" s="39" t="str">
        <f>'Balance Sheet'!D6</f>
        <v>MM/DD/YYYY</v>
      </c>
      <c r="E6" s="37" t="s">
        <v>219</v>
      </c>
      <c r="F6" s="33"/>
      <c r="G6" s="33"/>
      <c r="I6" s="80"/>
      <c r="J6" s="80"/>
      <c r="K6" s="80"/>
      <c r="L6" s="80"/>
      <c r="M6" s="80"/>
      <c r="N6" s="80"/>
      <c r="O6" s="80"/>
    </row>
    <row r="7" spans="2:15" ht="18" x14ac:dyDescent="0.2">
      <c r="B7" s="79"/>
      <c r="C7" s="33"/>
      <c r="D7" s="33"/>
      <c r="E7" s="33"/>
      <c r="F7" s="33"/>
      <c r="G7" s="33"/>
      <c r="I7" s="80"/>
      <c r="J7" s="80"/>
      <c r="K7" s="80"/>
      <c r="L7" s="80"/>
      <c r="M7" s="80"/>
      <c r="N7" s="80"/>
      <c r="O7" s="80"/>
    </row>
    <row r="8" spans="2:15" ht="18" x14ac:dyDescent="0.2">
      <c r="B8" s="79"/>
      <c r="C8" s="33"/>
      <c r="D8" s="33"/>
      <c r="E8" s="72" t="s">
        <v>676</v>
      </c>
      <c r="F8" s="72" t="s">
        <v>675</v>
      </c>
      <c r="G8" s="33"/>
      <c r="I8" s="80"/>
      <c r="J8" s="80"/>
      <c r="K8" s="80"/>
      <c r="L8" s="80"/>
      <c r="M8" s="80"/>
      <c r="N8" s="80"/>
      <c r="O8" s="80"/>
    </row>
    <row r="9" spans="2:15" s="13" customFormat="1" ht="15" x14ac:dyDescent="0.2">
      <c r="C9" s="95" t="s">
        <v>220</v>
      </c>
      <c r="D9" s="95" t="s">
        <v>221</v>
      </c>
      <c r="E9" s="96" t="s">
        <v>673</v>
      </c>
      <c r="F9" s="96" t="s">
        <v>674</v>
      </c>
      <c r="G9" s="96" t="s">
        <v>672</v>
      </c>
      <c r="H9" s="96" t="s">
        <v>248</v>
      </c>
      <c r="I9" s="80"/>
      <c r="J9" s="80"/>
      <c r="K9" s="80"/>
    </row>
    <row r="10" spans="2:15" s="80" customFormat="1" ht="15" customHeight="1" x14ac:dyDescent="0.2">
      <c r="C10" s="81" t="s">
        <v>311</v>
      </c>
      <c r="D10" s="82" t="s">
        <v>312</v>
      </c>
      <c r="E10" s="117"/>
      <c r="F10" s="97"/>
      <c r="G10" s="73" t="str">
        <f t="shared" ref="G10:G71" si="0">IFERROR(IF(F10&gt;E10,(F10-E10)/E10,(F10-E10)/E10),"")</f>
        <v/>
      </c>
      <c r="H10" s="97"/>
    </row>
    <row r="11" spans="2:15" s="80" customFormat="1" ht="15" customHeight="1" x14ac:dyDescent="0.2">
      <c r="C11" s="81" t="s">
        <v>313</v>
      </c>
      <c r="D11" s="82" t="s">
        <v>314</v>
      </c>
      <c r="E11" s="117"/>
      <c r="F11" s="97"/>
      <c r="G11" s="73" t="str">
        <f t="shared" si="0"/>
        <v/>
      </c>
      <c r="H11" s="97"/>
    </row>
    <row r="12" spans="2:15" s="80" customFormat="1" ht="15" customHeight="1" x14ac:dyDescent="0.2">
      <c r="C12" s="81" t="s">
        <v>315</v>
      </c>
      <c r="D12" s="82" t="s">
        <v>316</v>
      </c>
      <c r="E12" s="117"/>
      <c r="F12" s="97"/>
      <c r="G12" s="73" t="str">
        <f t="shared" si="0"/>
        <v/>
      </c>
      <c r="H12" s="97"/>
    </row>
    <row r="13" spans="2:15" s="80" customFormat="1" ht="15" customHeight="1" x14ac:dyDescent="0.2">
      <c r="C13" s="81" t="s">
        <v>317</v>
      </c>
      <c r="D13" s="82" t="s">
        <v>318</v>
      </c>
      <c r="E13" s="117"/>
      <c r="F13" s="97"/>
      <c r="G13" s="73" t="str">
        <f t="shared" si="0"/>
        <v/>
      </c>
      <c r="H13" s="97"/>
    </row>
    <row r="14" spans="2:15" s="80" customFormat="1" ht="15" customHeight="1" x14ac:dyDescent="0.2">
      <c r="C14" s="81" t="s">
        <v>319</v>
      </c>
      <c r="D14" s="82" t="s">
        <v>320</v>
      </c>
      <c r="E14" s="117"/>
      <c r="F14" s="97"/>
      <c r="G14" s="73" t="str">
        <f t="shared" si="0"/>
        <v/>
      </c>
      <c r="H14" s="97"/>
    </row>
    <row r="15" spans="2:15" s="80" customFormat="1" ht="15" customHeight="1" x14ac:dyDescent="0.2">
      <c r="C15" s="81" t="s">
        <v>321</v>
      </c>
      <c r="D15" s="82" t="s">
        <v>322</v>
      </c>
      <c r="E15" s="117"/>
      <c r="F15" s="97"/>
      <c r="G15" s="73" t="str">
        <f t="shared" si="0"/>
        <v/>
      </c>
      <c r="H15" s="97"/>
    </row>
    <row r="16" spans="2:15" s="80" customFormat="1" ht="15" customHeight="1" x14ac:dyDescent="0.2">
      <c r="C16" s="81" t="s">
        <v>323</v>
      </c>
      <c r="D16" s="82" t="s">
        <v>324</v>
      </c>
      <c r="E16" s="117"/>
      <c r="F16" s="97"/>
      <c r="G16" s="73" t="str">
        <f t="shared" si="0"/>
        <v/>
      </c>
      <c r="H16" s="97"/>
    </row>
    <row r="17" spans="3:8" s="80" customFormat="1" ht="15" customHeight="1" x14ac:dyDescent="0.2">
      <c r="C17" s="81" t="s">
        <v>325</v>
      </c>
      <c r="D17" s="82" t="s">
        <v>326</v>
      </c>
      <c r="E17" s="117"/>
      <c r="F17" s="97"/>
      <c r="G17" s="73" t="str">
        <f t="shared" si="0"/>
        <v/>
      </c>
      <c r="H17" s="97"/>
    </row>
    <row r="18" spans="3:8" s="80" customFormat="1" ht="15" customHeight="1" x14ac:dyDescent="0.2">
      <c r="C18" s="81" t="s">
        <v>327</v>
      </c>
      <c r="D18" s="82" t="s">
        <v>328</v>
      </c>
      <c r="E18" s="117"/>
      <c r="F18" s="97"/>
      <c r="G18" s="73" t="str">
        <f t="shared" si="0"/>
        <v/>
      </c>
      <c r="H18" s="97"/>
    </row>
    <row r="19" spans="3:8" s="80" customFormat="1" ht="15" customHeight="1" x14ac:dyDescent="0.2">
      <c r="C19" s="81" t="s">
        <v>329</v>
      </c>
      <c r="D19" s="82" t="s">
        <v>330</v>
      </c>
      <c r="E19" s="117"/>
      <c r="F19" s="97"/>
      <c r="G19" s="73" t="str">
        <f t="shared" si="0"/>
        <v/>
      </c>
      <c r="H19" s="97"/>
    </row>
    <row r="20" spans="3:8" s="80" customFormat="1" ht="15" customHeight="1" x14ac:dyDescent="0.2">
      <c r="C20" s="81" t="s">
        <v>331</v>
      </c>
      <c r="D20" s="82" t="s">
        <v>332</v>
      </c>
      <c r="E20" s="117"/>
      <c r="F20" s="97"/>
      <c r="G20" s="73" t="str">
        <f t="shared" si="0"/>
        <v/>
      </c>
      <c r="H20" s="97"/>
    </row>
    <row r="21" spans="3:8" s="80" customFormat="1" ht="15" customHeight="1" x14ac:dyDescent="0.2">
      <c r="C21" s="81" t="s">
        <v>333</v>
      </c>
      <c r="D21" s="82" t="s">
        <v>334</v>
      </c>
      <c r="E21" s="117"/>
      <c r="F21" s="97"/>
      <c r="G21" s="73" t="str">
        <f t="shared" si="0"/>
        <v/>
      </c>
      <c r="H21" s="97"/>
    </row>
    <row r="22" spans="3:8" s="80" customFormat="1" ht="15" customHeight="1" x14ac:dyDescent="0.2">
      <c r="C22" s="81" t="s">
        <v>335</v>
      </c>
      <c r="D22" s="82" t="s">
        <v>336</v>
      </c>
      <c r="E22" s="117"/>
      <c r="F22" s="97"/>
      <c r="G22" s="73" t="str">
        <f t="shared" si="0"/>
        <v/>
      </c>
      <c r="H22" s="97"/>
    </row>
    <row r="23" spans="3:8" s="80" customFormat="1" ht="15" customHeight="1" x14ac:dyDescent="0.2">
      <c r="C23" s="81" t="s">
        <v>337</v>
      </c>
      <c r="D23" s="82" t="s">
        <v>338</v>
      </c>
      <c r="E23" s="117"/>
      <c r="F23" s="97"/>
      <c r="G23" s="73" t="str">
        <f t="shared" si="0"/>
        <v/>
      </c>
      <c r="H23" s="97"/>
    </row>
    <row r="24" spans="3:8" s="80" customFormat="1" ht="15" customHeight="1" x14ac:dyDescent="0.2">
      <c r="C24" s="81" t="s">
        <v>339</v>
      </c>
      <c r="D24" s="82" t="s">
        <v>340</v>
      </c>
      <c r="E24" s="117"/>
      <c r="F24" s="97"/>
      <c r="G24" s="73" t="str">
        <f t="shared" si="0"/>
        <v/>
      </c>
      <c r="H24" s="97"/>
    </row>
    <row r="25" spans="3:8" s="80" customFormat="1" ht="15" customHeight="1" x14ac:dyDescent="0.2">
      <c r="C25" s="81" t="s">
        <v>341</v>
      </c>
      <c r="D25" s="82" t="s">
        <v>342</v>
      </c>
      <c r="E25" s="117"/>
      <c r="F25" s="97"/>
      <c r="G25" s="73" t="str">
        <f t="shared" si="0"/>
        <v/>
      </c>
      <c r="H25" s="97"/>
    </row>
    <row r="26" spans="3:8" s="80" customFormat="1" ht="15" customHeight="1" x14ac:dyDescent="0.2">
      <c r="C26" s="81" t="s">
        <v>343</v>
      </c>
      <c r="D26" s="82" t="s">
        <v>344</v>
      </c>
      <c r="E26" s="117"/>
      <c r="F26" s="97"/>
      <c r="G26" s="73" t="str">
        <f t="shared" si="0"/>
        <v/>
      </c>
      <c r="H26" s="97"/>
    </row>
    <row r="27" spans="3:8" s="80" customFormat="1" ht="15" customHeight="1" x14ac:dyDescent="0.2">
      <c r="C27" s="81" t="s">
        <v>345</v>
      </c>
      <c r="D27" s="82" t="s">
        <v>346</v>
      </c>
      <c r="E27" s="117"/>
      <c r="F27" s="97"/>
      <c r="G27" s="73" t="str">
        <f t="shared" si="0"/>
        <v/>
      </c>
      <c r="H27" s="97"/>
    </row>
    <row r="28" spans="3:8" s="80" customFormat="1" ht="15" customHeight="1" x14ac:dyDescent="0.2">
      <c r="C28" s="81" t="s">
        <v>347</v>
      </c>
      <c r="D28" s="82" t="s">
        <v>348</v>
      </c>
      <c r="E28" s="117"/>
      <c r="F28" s="97"/>
      <c r="G28" s="73" t="str">
        <f t="shared" si="0"/>
        <v/>
      </c>
      <c r="H28" s="97"/>
    </row>
    <row r="29" spans="3:8" s="80" customFormat="1" ht="15" customHeight="1" x14ac:dyDescent="0.2">
      <c r="C29" s="81" t="s">
        <v>349</v>
      </c>
      <c r="D29" s="82" t="s">
        <v>350</v>
      </c>
      <c r="E29" s="117"/>
      <c r="F29" s="97"/>
      <c r="G29" s="73" t="str">
        <f t="shared" si="0"/>
        <v/>
      </c>
      <c r="H29" s="97"/>
    </row>
    <row r="30" spans="3:8" s="80" customFormat="1" ht="15" customHeight="1" x14ac:dyDescent="0.2">
      <c r="C30" s="81" t="s">
        <v>351</v>
      </c>
      <c r="D30" s="82" t="s">
        <v>352</v>
      </c>
      <c r="E30" s="117"/>
      <c r="F30" s="97"/>
      <c r="G30" s="73" t="str">
        <f t="shared" si="0"/>
        <v/>
      </c>
      <c r="H30" s="97"/>
    </row>
    <row r="31" spans="3:8" s="80" customFormat="1" ht="15" customHeight="1" x14ac:dyDescent="0.2">
      <c r="C31" s="81" t="s">
        <v>353</v>
      </c>
      <c r="D31" s="82" t="s">
        <v>354</v>
      </c>
      <c r="E31" s="117"/>
      <c r="F31" s="97"/>
      <c r="G31" s="73" t="str">
        <f t="shared" si="0"/>
        <v/>
      </c>
      <c r="H31" s="97"/>
    </row>
    <row r="32" spans="3:8" s="80" customFormat="1" ht="15" customHeight="1" x14ac:dyDescent="0.2">
      <c r="C32" s="81" t="s">
        <v>355</v>
      </c>
      <c r="D32" s="82" t="s">
        <v>356</v>
      </c>
      <c r="E32" s="117"/>
      <c r="F32" s="97"/>
      <c r="G32" s="73" t="str">
        <f t="shared" si="0"/>
        <v/>
      </c>
      <c r="H32" s="97"/>
    </row>
    <row r="33" spans="3:8" s="80" customFormat="1" ht="15" customHeight="1" x14ac:dyDescent="0.2">
      <c r="C33" s="81" t="s">
        <v>357</v>
      </c>
      <c r="D33" s="82" t="s">
        <v>358</v>
      </c>
      <c r="E33" s="117"/>
      <c r="F33" s="97"/>
      <c r="G33" s="73" t="str">
        <f t="shared" si="0"/>
        <v/>
      </c>
      <c r="H33" s="97"/>
    </row>
    <row r="34" spans="3:8" s="80" customFormat="1" ht="15" customHeight="1" x14ac:dyDescent="0.2">
      <c r="C34" s="81" t="s">
        <v>359</v>
      </c>
      <c r="D34" s="82" t="s">
        <v>360</v>
      </c>
      <c r="E34" s="117"/>
      <c r="F34" s="97"/>
      <c r="G34" s="73" t="str">
        <f t="shared" si="0"/>
        <v/>
      </c>
      <c r="H34" s="97"/>
    </row>
    <row r="35" spans="3:8" s="80" customFormat="1" ht="15" customHeight="1" x14ac:dyDescent="0.2">
      <c r="C35" s="81" t="s">
        <v>361</v>
      </c>
      <c r="D35" s="82" t="s">
        <v>362</v>
      </c>
      <c r="E35" s="117"/>
      <c r="F35" s="97"/>
      <c r="G35" s="73" t="str">
        <f t="shared" si="0"/>
        <v/>
      </c>
      <c r="H35" s="97"/>
    </row>
    <row r="36" spans="3:8" s="80" customFormat="1" ht="15" customHeight="1" x14ac:dyDescent="0.2">
      <c r="C36" s="81" t="s">
        <v>363</v>
      </c>
      <c r="D36" s="82" t="s">
        <v>364</v>
      </c>
      <c r="E36" s="117"/>
      <c r="F36" s="97"/>
      <c r="G36" s="73" t="str">
        <f t="shared" si="0"/>
        <v/>
      </c>
      <c r="H36" s="97"/>
    </row>
    <row r="37" spans="3:8" s="80" customFormat="1" ht="15" customHeight="1" x14ac:dyDescent="0.2">
      <c r="C37" s="81" t="s">
        <v>365</v>
      </c>
      <c r="D37" s="82" t="s">
        <v>366</v>
      </c>
      <c r="E37" s="117"/>
      <c r="F37" s="97"/>
      <c r="G37" s="73" t="str">
        <f t="shared" si="0"/>
        <v/>
      </c>
      <c r="H37" s="97"/>
    </row>
    <row r="38" spans="3:8" s="80" customFormat="1" ht="15" customHeight="1" x14ac:dyDescent="0.2">
      <c r="C38" s="81" t="s">
        <v>367</v>
      </c>
      <c r="D38" s="82" t="s">
        <v>368</v>
      </c>
      <c r="E38" s="117"/>
      <c r="F38" s="97"/>
      <c r="G38" s="73" t="str">
        <f t="shared" si="0"/>
        <v/>
      </c>
      <c r="H38" s="97"/>
    </row>
    <row r="39" spans="3:8" s="80" customFormat="1" ht="15" customHeight="1" x14ac:dyDescent="0.2">
      <c r="C39" s="81" t="s">
        <v>369</v>
      </c>
      <c r="D39" s="82" t="s">
        <v>370</v>
      </c>
      <c r="E39" s="117"/>
      <c r="F39" s="97"/>
      <c r="G39" s="73" t="str">
        <f t="shared" si="0"/>
        <v/>
      </c>
      <c r="H39" s="97"/>
    </row>
    <row r="40" spans="3:8" s="80" customFormat="1" ht="15" customHeight="1" x14ac:dyDescent="0.2">
      <c r="C40" s="81" t="s">
        <v>371</v>
      </c>
      <c r="D40" s="82" t="s">
        <v>372</v>
      </c>
      <c r="E40" s="117"/>
      <c r="F40" s="97"/>
      <c r="G40" s="73" t="str">
        <f t="shared" si="0"/>
        <v/>
      </c>
      <c r="H40" s="97"/>
    </row>
    <row r="41" spans="3:8" s="80" customFormat="1" ht="15" customHeight="1" x14ac:dyDescent="0.2">
      <c r="C41" s="81" t="s">
        <v>373</v>
      </c>
      <c r="D41" s="82" t="s">
        <v>374</v>
      </c>
      <c r="E41" s="117"/>
      <c r="F41" s="97"/>
      <c r="G41" s="73" t="str">
        <f t="shared" si="0"/>
        <v/>
      </c>
      <c r="H41" s="97"/>
    </row>
    <row r="42" spans="3:8" s="80" customFormat="1" ht="15" customHeight="1" x14ac:dyDescent="0.2">
      <c r="C42" s="81" t="s">
        <v>375</v>
      </c>
      <c r="D42" s="82" t="s">
        <v>376</v>
      </c>
      <c r="E42" s="117"/>
      <c r="F42" s="97"/>
      <c r="G42" s="73" t="str">
        <f t="shared" si="0"/>
        <v/>
      </c>
      <c r="H42" s="97"/>
    </row>
    <row r="43" spans="3:8" s="80" customFormat="1" ht="15" customHeight="1" x14ac:dyDescent="0.2">
      <c r="C43" s="81" t="s">
        <v>377</v>
      </c>
      <c r="D43" s="82" t="s">
        <v>222</v>
      </c>
      <c r="E43" s="117"/>
      <c r="F43" s="97"/>
      <c r="G43" s="73" t="str">
        <f t="shared" si="0"/>
        <v/>
      </c>
      <c r="H43" s="97"/>
    </row>
    <row r="44" spans="3:8" s="80" customFormat="1" ht="15" customHeight="1" x14ac:dyDescent="0.2">
      <c r="C44" s="81" t="s">
        <v>378</v>
      </c>
      <c r="D44" s="82" t="s">
        <v>379</v>
      </c>
      <c r="E44" s="117"/>
      <c r="F44" s="97"/>
      <c r="G44" s="73" t="str">
        <f t="shared" si="0"/>
        <v/>
      </c>
      <c r="H44" s="97"/>
    </row>
    <row r="45" spans="3:8" s="80" customFormat="1" ht="15" customHeight="1" x14ac:dyDescent="0.2">
      <c r="C45" s="81" t="s">
        <v>380</v>
      </c>
      <c r="D45" s="82" t="s">
        <v>381</v>
      </c>
      <c r="E45" s="117"/>
      <c r="F45" s="97"/>
      <c r="G45" s="73" t="str">
        <f t="shared" si="0"/>
        <v/>
      </c>
      <c r="H45" s="97"/>
    </row>
    <row r="46" spans="3:8" s="80" customFormat="1" ht="15" customHeight="1" x14ac:dyDescent="0.2">
      <c r="C46" s="81" t="s">
        <v>382</v>
      </c>
      <c r="D46" s="82" t="s">
        <v>383</v>
      </c>
      <c r="E46" s="117"/>
      <c r="F46" s="97"/>
      <c r="G46" s="73" t="str">
        <f t="shared" si="0"/>
        <v/>
      </c>
      <c r="H46" s="97"/>
    </row>
    <row r="47" spans="3:8" s="80" customFormat="1" ht="15" customHeight="1" x14ac:dyDescent="0.2">
      <c r="C47" s="81" t="s">
        <v>384</v>
      </c>
      <c r="D47" s="82" t="s">
        <v>385</v>
      </c>
      <c r="E47" s="117"/>
      <c r="F47" s="97"/>
      <c r="G47" s="73" t="str">
        <f t="shared" si="0"/>
        <v/>
      </c>
      <c r="H47" s="97"/>
    </row>
    <row r="48" spans="3:8" s="80" customFormat="1" ht="15" customHeight="1" x14ac:dyDescent="0.2">
      <c r="C48" s="81" t="s">
        <v>386</v>
      </c>
      <c r="D48" s="82" t="s">
        <v>387</v>
      </c>
      <c r="E48" s="117"/>
      <c r="F48" s="97"/>
      <c r="G48" s="73" t="str">
        <f t="shared" si="0"/>
        <v/>
      </c>
      <c r="H48" s="97"/>
    </row>
    <row r="49" spans="3:8" s="80" customFormat="1" ht="15" customHeight="1" x14ac:dyDescent="0.2">
      <c r="C49" s="81" t="s">
        <v>388</v>
      </c>
      <c r="D49" s="82" t="s">
        <v>389</v>
      </c>
      <c r="E49" s="117"/>
      <c r="F49" s="97"/>
      <c r="G49" s="73" t="str">
        <f t="shared" si="0"/>
        <v/>
      </c>
      <c r="H49" s="97"/>
    </row>
    <row r="50" spans="3:8" s="80" customFormat="1" ht="15" customHeight="1" x14ac:dyDescent="0.2">
      <c r="C50" s="81" t="s">
        <v>390</v>
      </c>
      <c r="D50" s="82" t="s">
        <v>245</v>
      </c>
      <c r="E50" s="117"/>
      <c r="F50" s="97"/>
      <c r="G50" s="73" t="str">
        <f t="shared" si="0"/>
        <v/>
      </c>
      <c r="H50" s="97"/>
    </row>
    <row r="51" spans="3:8" s="80" customFormat="1" ht="15" customHeight="1" x14ac:dyDescent="0.2">
      <c r="C51" s="81" t="s">
        <v>391</v>
      </c>
      <c r="D51" s="82" t="s">
        <v>392</v>
      </c>
      <c r="E51" s="117"/>
      <c r="F51" s="97"/>
      <c r="G51" s="73" t="str">
        <f t="shared" si="0"/>
        <v/>
      </c>
      <c r="H51" s="97"/>
    </row>
    <row r="52" spans="3:8" s="80" customFormat="1" ht="15" customHeight="1" x14ac:dyDescent="0.2">
      <c r="C52" s="81" t="s">
        <v>393</v>
      </c>
      <c r="D52" s="82" t="s">
        <v>394</v>
      </c>
      <c r="E52" s="117"/>
      <c r="F52" s="97"/>
      <c r="G52" s="73" t="str">
        <f t="shared" si="0"/>
        <v/>
      </c>
      <c r="H52" s="97"/>
    </row>
    <row r="53" spans="3:8" s="80" customFormat="1" ht="15" customHeight="1" x14ac:dyDescent="0.2">
      <c r="C53" s="81" t="s">
        <v>395</v>
      </c>
      <c r="D53" s="82" t="s">
        <v>396</v>
      </c>
      <c r="E53" s="117"/>
      <c r="F53" s="97"/>
      <c r="G53" s="73" t="str">
        <f t="shared" si="0"/>
        <v/>
      </c>
      <c r="H53" s="97"/>
    </row>
    <row r="54" spans="3:8" s="80" customFormat="1" ht="15" customHeight="1" x14ac:dyDescent="0.2">
      <c r="C54" s="81" t="s">
        <v>397</v>
      </c>
      <c r="D54" s="82" t="s">
        <v>398</v>
      </c>
      <c r="E54" s="117"/>
      <c r="F54" s="97"/>
      <c r="G54" s="73" t="str">
        <f t="shared" si="0"/>
        <v/>
      </c>
      <c r="H54" s="97"/>
    </row>
    <row r="55" spans="3:8" s="80" customFormat="1" ht="15" customHeight="1" x14ac:dyDescent="0.2">
      <c r="C55" s="81" t="s">
        <v>399</v>
      </c>
      <c r="D55" s="82" t="s">
        <v>400</v>
      </c>
      <c r="E55" s="117"/>
      <c r="F55" s="97"/>
      <c r="G55" s="73" t="str">
        <f t="shared" si="0"/>
        <v/>
      </c>
      <c r="H55" s="97"/>
    </row>
    <row r="56" spans="3:8" s="80" customFormat="1" ht="15" customHeight="1" x14ac:dyDescent="0.2">
      <c r="C56" s="81" t="s">
        <v>401</v>
      </c>
      <c r="D56" s="82" t="s">
        <v>402</v>
      </c>
      <c r="E56" s="117"/>
      <c r="F56" s="97"/>
      <c r="G56" s="73" t="str">
        <f t="shared" si="0"/>
        <v/>
      </c>
      <c r="H56" s="97"/>
    </row>
    <row r="57" spans="3:8" s="80" customFormat="1" ht="15" customHeight="1" x14ac:dyDescent="0.2">
      <c r="C57" s="81" t="s">
        <v>403</v>
      </c>
      <c r="D57" s="82" t="s">
        <v>404</v>
      </c>
      <c r="E57" s="117"/>
      <c r="F57" s="97"/>
      <c r="G57" s="73" t="str">
        <f t="shared" si="0"/>
        <v/>
      </c>
      <c r="H57" s="97"/>
    </row>
    <row r="58" spans="3:8" s="80" customFormat="1" ht="15" customHeight="1" x14ac:dyDescent="0.2">
      <c r="C58" s="81" t="s">
        <v>405</v>
      </c>
      <c r="D58" s="82" t="s">
        <v>406</v>
      </c>
      <c r="E58" s="117"/>
      <c r="F58" s="97"/>
      <c r="G58" s="73" t="str">
        <f t="shared" si="0"/>
        <v/>
      </c>
      <c r="H58" s="97"/>
    </row>
    <row r="59" spans="3:8" s="80" customFormat="1" ht="15" customHeight="1" x14ac:dyDescent="0.2">
      <c r="C59" s="81" t="s">
        <v>407</v>
      </c>
      <c r="D59" s="82" t="s">
        <v>408</v>
      </c>
      <c r="E59" s="117"/>
      <c r="F59" s="97"/>
      <c r="G59" s="73" t="str">
        <f t="shared" si="0"/>
        <v/>
      </c>
      <c r="H59" s="97"/>
    </row>
    <row r="60" spans="3:8" s="80" customFormat="1" ht="15" customHeight="1" x14ac:dyDescent="0.2">
      <c r="C60" s="81" t="s">
        <v>409</v>
      </c>
      <c r="D60" s="82" t="s">
        <v>410</v>
      </c>
      <c r="E60" s="117"/>
      <c r="F60" s="97"/>
      <c r="G60" s="73" t="str">
        <f t="shared" si="0"/>
        <v/>
      </c>
      <c r="H60" s="97"/>
    </row>
    <row r="61" spans="3:8" s="80" customFormat="1" ht="15" customHeight="1" x14ac:dyDescent="0.2">
      <c r="C61" s="81" t="s">
        <v>411</v>
      </c>
      <c r="D61" s="82" t="s">
        <v>412</v>
      </c>
      <c r="E61" s="117"/>
      <c r="F61" s="97"/>
      <c r="G61" s="73" t="str">
        <f t="shared" si="0"/>
        <v/>
      </c>
      <c r="H61" s="97"/>
    </row>
    <row r="62" spans="3:8" s="80" customFormat="1" ht="15" customHeight="1" x14ac:dyDescent="0.2">
      <c r="C62" s="81" t="s">
        <v>413</v>
      </c>
      <c r="D62" s="82" t="s">
        <v>414</v>
      </c>
      <c r="E62" s="117"/>
      <c r="F62" s="97"/>
      <c r="G62" s="73" t="str">
        <f t="shared" si="0"/>
        <v/>
      </c>
      <c r="H62" s="97"/>
    </row>
    <row r="63" spans="3:8" s="80" customFormat="1" ht="15" customHeight="1" x14ac:dyDescent="0.2">
      <c r="C63" s="81" t="s">
        <v>415</v>
      </c>
      <c r="D63" s="82" t="s">
        <v>416</v>
      </c>
      <c r="E63" s="117"/>
      <c r="F63" s="97"/>
      <c r="G63" s="73" t="str">
        <f t="shared" si="0"/>
        <v/>
      </c>
      <c r="H63" s="97"/>
    </row>
    <row r="64" spans="3:8" s="80" customFormat="1" ht="15" customHeight="1" x14ac:dyDescent="0.2">
      <c r="C64" s="81" t="s">
        <v>417</v>
      </c>
      <c r="D64" s="82" t="s">
        <v>418</v>
      </c>
      <c r="E64" s="117"/>
      <c r="F64" s="97"/>
      <c r="G64" s="73" t="str">
        <f t="shared" si="0"/>
        <v/>
      </c>
      <c r="H64" s="97"/>
    </row>
    <row r="65" spans="3:8" s="80" customFormat="1" ht="15" customHeight="1" x14ac:dyDescent="0.2">
      <c r="C65" s="81" t="s">
        <v>419</v>
      </c>
      <c r="D65" s="82" t="s">
        <v>420</v>
      </c>
      <c r="E65" s="117"/>
      <c r="F65" s="97"/>
      <c r="G65" s="73" t="str">
        <f t="shared" si="0"/>
        <v/>
      </c>
      <c r="H65" s="97"/>
    </row>
    <row r="66" spans="3:8" s="80" customFormat="1" ht="15" customHeight="1" x14ac:dyDescent="0.2">
      <c r="C66" s="81" t="s">
        <v>421</v>
      </c>
      <c r="D66" s="82" t="s">
        <v>422</v>
      </c>
      <c r="E66" s="117"/>
      <c r="F66" s="97"/>
      <c r="G66" s="73" t="str">
        <f t="shared" si="0"/>
        <v/>
      </c>
      <c r="H66" s="97"/>
    </row>
    <row r="67" spans="3:8" s="80" customFormat="1" ht="15" customHeight="1" x14ac:dyDescent="0.2">
      <c r="C67" s="81" t="s">
        <v>423</v>
      </c>
      <c r="D67" s="82" t="s">
        <v>424</v>
      </c>
      <c r="E67" s="117"/>
      <c r="F67" s="97"/>
      <c r="G67" s="73" t="str">
        <f t="shared" si="0"/>
        <v/>
      </c>
      <c r="H67" s="97"/>
    </row>
    <row r="68" spans="3:8" s="80" customFormat="1" ht="15" customHeight="1" x14ac:dyDescent="0.2">
      <c r="C68" s="81" t="s">
        <v>425</v>
      </c>
      <c r="D68" s="82" t="s">
        <v>426</v>
      </c>
      <c r="E68" s="117"/>
      <c r="F68" s="97"/>
      <c r="G68" s="73" t="str">
        <f t="shared" si="0"/>
        <v/>
      </c>
      <c r="H68" s="97"/>
    </row>
    <row r="69" spans="3:8" s="80" customFormat="1" ht="15" customHeight="1" x14ac:dyDescent="0.2">
      <c r="C69" s="81" t="s">
        <v>427</v>
      </c>
      <c r="D69" s="82" t="s">
        <v>428</v>
      </c>
      <c r="E69" s="117"/>
      <c r="F69" s="97"/>
      <c r="G69" s="73" t="str">
        <f t="shared" si="0"/>
        <v/>
      </c>
      <c r="H69" s="97"/>
    </row>
    <row r="70" spans="3:8" s="80" customFormat="1" ht="15" customHeight="1" x14ac:dyDescent="0.2">
      <c r="C70" s="81" t="s">
        <v>429</v>
      </c>
      <c r="D70" s="82" t="s">
        <v>430</v>
      </c>
      <c r="E70" s="117"/>
      <c r="F70" s="97"/>
      <c r="G70" s="73" t="str">
        <f t="shared" si="0"/>
        <v/>
      </c>
      <c r="H70" s="97"/>
    </row>
    <row r="71" spans="3:8" s="80" customFormat="1" ht="15" customHeight="1" x14ac:dyDescent="0.2">
      <c r="C71" s="81" t="s">
        <v>431</v>
      </c>
      <c r="D71" s="82" t="s">
        <v>432</v>
      </c>
      <c r="E71" s="117"/>
      <c r="F71" s="97"/>
      <c r="G71" s="73" t="str">
        <f t="shared" si="0"/>
        <v/>
      </c>
      <c r="H71" s="97"/>
    </row>
    <row r="72" spans="3:8" s="80" customFormat="1" ht="15" customHeight="1" thickBot="1" x14ac:dyDescent="0.25">
      <c r="C72" s="98" t="s">
        <v>202</v>
      </c>
      <c r="D72" s="99"/>
      <c r="E72" s="100">
        <f>SUBTOTAL(9,E10:E71)</f>
        <v>0</v>
      </c>
      <c r="F72" s="100">
        <f>SUBTOTAL(9,F10:F71)</f>
        <v>0</v>
      </c>
      <c r="G72" s="118"/>
      <c r="H72" s="100">
        <f>SUBTOTAL(9,H10:H71)</f>
        <v>0</v>
      </c>
    </row>
    <row r="73" spans="3:8" s="13" customFormat="1" ht="17.45" customHeight="1" thickTop="1" x14ac:dyDescent="0.2">
      <c r="C73" s="110"/>
      <c r="D73" s="111"/>
      <c r="E73" s="104"/>
      <c r="F73" s="104"/>
      <c r="G73" s="104"/>
      <c r="H73" s="104"/>
    </row>
    <row r="74" spans="3:8" s="80" customFormat="1" ht="12.75" customHeight="1" x14ac:dyDescent="0.2">
      <c r="C74" s="112" t="s">
        <v>199</v>
      </c>
      <c r="D74" s="113" t="s">
        <v>200</v>
      </c>
      <c r="E74" s="96"/>
      <c r="F74" s="96"/>
      <c r="G74" s="96"/>
      <c r="H74" s="96"/>
    </row>
    <row r="75" spans="3:8" s="13" customFormat="1" ht="15" x14ac:dyDescent="0.2">
      <c r="C75" s="95" t="s">
        <v>220</v>
      </c>
      <c r="D75" s="95" t="s">
        <v>221</v>
      </c>
      <c r="E75" s="96" t="str">
        <f>E9</f>
        <v>PY Quarter activity</v>
      </c>
      <c r="F75" s="96" t="str">
        <f>F9</f>
        <v>CY Quarter Activity</v>
      </c>
      <c r="G75" s="96" t="str">
        <f>G9</f>
        <v>Quarter Variance</v>
      </c>
      <c r="H75" s="96" t="str">
        <f>H9</f>
        <v>Year-to-date</v>
      </c>
    </row>
    <row r="76" spans="3:8" s="80" customFormat="1" ht="15" customHeight="1" x14ac:dyDescent="0.2">
      <c r="C76" s="81" t="s">
        <v>433</v>
      </c>
      <c r="D76" s="82" t="s">
        <v>434</v>
      </c>
      <c r="E76" s="117"/>
      <c r="F76" s="97"/>
      <c r="G76" s="73" t="str">
        <f t="shared" ref="G76:G139" si="1">IFERROR(IF(F76&gt;E76,(F76-E76)/E76,(F76-E76)/E76),"")</f>
        <v/>
      </c>
      <c r="H76" s="97"/>
    </row>
    <row r="77" spans="3:8" s="80" customFormat="1" ht="15" customHeight="1" x14ac:dyDescent="0.2">
      <c r="C77" s="81" t="s">
        <v>435</v>
      </c>
      <c r="D77" s="82" t="s">
        <v>436</v>
      </c>
      <c r="E77" s="117"/>
      <c r="F77" s="97"/>
      <c r="G77" s="73" t="str">
        <f t="shared" si="1"/>
        <v/>
      </c>
      <c r="H77" s="97"/>
    </row>
    <row r="78" spans="3:8" s="80" customFormat="1" ht="15" customHeight="1" x14ac:dyDescent="0.2">
      <c r="C78" s="81" t="s">
        <v>437</v>
      </c>
      <c r="D78" s="82" t="s">
        <v>438</v>
      </c>
      <c r="E78" s="117"/>
      <c r="F78" s="97"/>
      <c r="G78" s="73" t="str">
        <f t="shared" si="1"/>
        <v/>
      </c>
      <c r="H78" s="97"/>
    </row>
    <row r="79" spans="3:8" s="80" customFormat="1" ht="15" customHeight="1" x14ac:dyDescent="0.2">
      <c r="C79" s="81" t="s">
        <v>439</v>
      </c>
      <c r="D79" s="82" t="s">
        <v>440</v>
      </c>
      <c r="E79" s="117"/>
      <c r="F79" s="97"/>
      <c r="G79" s="73" t="str">
        <f t="shared" si="1"/>
        <v/>
      </c>
      <c r="H79" s="97"/>
    </row>
    <row r="80" spans="3:8" s="80" customFormat="1" ht="15" customHeight="1" x14ac:dyDescent="0.2">
      <c r="C80" s="81" t="s">
        <v>441</v>
      </c>
      <c r="D80" s="82" t="s">
        <v>442</v>
      </c>
      <c r="E80" s="117"/>
      <c r="F80" s="97"/>
      <c r="G80" s="73" t="str">
        <f t="shared" si="1"/>
        <v/>
      </c>
      <c r="H80" s="97"/>
    </row>
    <row r="81" spans="3:8" s="80" customFormat="1" ht="15" customHeight="1" x14ac:dyDescent="0.2">
      <c r="C81" s="81" t="s">
        <v>443</v>
      </c>
      <c r="D81" s="82" t="s">
        <v>444</v>
      </c>
      <c r="E81" s="117"/>
      <c r="F81" s="97"/>
      <c r="G81" s="73" t="str">
        <f t="shared" si="1"/>
        <v/>
      </c>
      <c r="H81" s="97"/>
    </row>
    <row r="82" spans="3:8" s="80" customFormat="1" ht="15" customHeight="1" x14ac:dyDescent="0.2">
      <c r="C82" s="81" t="s">
        <v>445</v>
      </c>
      <c r="D82" s="82" t="s">
        <v>446</v>
      </c>
      <c r="E82" s="117"/>
      <c r="F82" s="97"/>
      <c r="G82" s="73" t="str">
        <f t="shared" si="1"/>
        <v/>
      </c>
      <c r="H82" s="97"/>
    </row>
    <row r="83" spans="3:8" s="80" customFormat="1" ht="15" customHeight="1" x14ac:dyDescent="0.2">
      <c r="C83" s="81" t="s">
        <v>447</v>
      </c>
      <c r="D83" s="82" t="s">
        <v>448</v>
      </c>
      <c r="E83" s="117"/>
      <c r="F83" s="97"/>
      <c r="G83" s="73" t="str">
        <f t="shared" si="1"/>
        <v/>
      </c>
      <c r="H83" s="97"/>
    </row>
    <row r="84" spans="3:8" s="80" customFormat="1" ht="15" customHeight="1" x14ac:dyDescent="0.2">
      <c r="C84" s="81" t="s">
        <v>449</v>
      </c>
      <c r="D84" s="82" t="s">
        <v>450</v>
      </c>
      <c r="E84" s="117"/>
      <c r="F84" s="97"/>
      <c r="G84" s="73" t="str">
        <f t="shared" si="1"/>
        <v/>
      </c>
      <c r="H84" s="97"/>
    </row>
    <row r="85" spans="3:8" s="80" customFormat="1" ht="15" customHeight="1" x14ac:dyDescent="0.2">
      <c r="C85" s="81" t="s">
        <v>223</v>
      </c>
      <c r="D85" s="82" t="s">
        <v>224</v>
      </c>
      <c r="E85" s="117"/>
      <c r="F85" s="97"/>
      <c r="G85" s="73" t="str">
        <f t="shared" si="1"/>
        <v/>
      </c>
      <c r="H85" s="97"/>
    </row>
    <row r="86" spans="3:8" s="80" customFormat="1" ht="15" customHeight="1" x14ac:dyDescent="0.2">
      <c r="C86" s="81" t="s">
        <v>225</v>
      </c>
      <c r="D86" s="82" t="s">
        <v>226</v>
      </c>
      <c r="E86" s="117"/>
      <c r="F86" s="97"/>
      <c r="G86" s="73" t="str">
        <f t="shared" si="1"/>
        <v/>
      </c>
      <c r="H86" s="97"/>
    </row>
    <row r="87" spans="3:8" s="80" customFormat="1" ht="15" customHeight="1" x14ac:dyDescent="0.2">
      <c r="C87" s="81" t="s">
        <v>227</v>
      </c>
      <c r="D87" s="82" t="s">
        <v>228</v>
      </c>
      <c r="E87" s="117"/>
      <c r="F87" s="97"/>
      <c r="G87" s="73" t="str">
        <f t="shared" si="1"/>
        <v/>
      </c>
      <c r="H87" s="97"/>
    </row>
    <row r="88" spans="3:8" s="80" customFormat="1" ht="15" customHeight="1" x14ac:dyDescent="0.2">
      <c r="C88" s="81" t="s">
        <v>229</v>
      </c>
      <c r="D88" s="82" t="s">
        <v>230</v>
      </c>
      <c r="E88" s="117"/>
      <c r="F88" s="97"/>
      <c r="G88" s="73" t="str">
        <f t="shared" si="1"/>
        <v/>
      </c>
      <c r="H88" s="97"/>
    </row>
    <row r="89" spans="3:8" s="80" customFormat="1" ht="15" customHeight="1" x14ac:dyDescent="0.2">
      <c r="C89" s="81" t="s">
        <v>231</v>
      </c>
      <c r="D89" s="82" t="s">
        <v>451</v>
      </c>
      <c r="E89" s="117"/>
      <c r="F89" s="97"/>
      <c r="G89" s="73" t="str">
        <f t="shared" si="1"/>
        <v/>
      </c>
      <c r="H89" s="97"/>
    </row>
    <row r="90" spans="3:8" s="80" customFormat="1" ht="15" customHeight="1" x14ac:dyDescent="0.2">
      <c r="C90" s="81" t="s">
        <v>232</v>
      </c>
      <c r="D90" s="82" t="s">
        <v>233</v>
      </c>
      <c r="E90" s="117"/>
      <c r="F90" s="97"/>
      <c r="G90" s="73" t="str">
        <f t="shared" si="1"/>
        <v/>
      </c>
      <c r="H90" s="97"/>
    </row>
    <row r="91" spans="3:8" s="80" customFormat="1" ht="15" customHeight="1" x14ac:dyDescent="0.2">
      <c r="C91" s="81" t="s">
        <v>234</v>
      </c>
      <c r="D91" s="82" t="s">
        <v>235</v>
      </c>
      <c r="E91" s="117"/>
      <c r="F91" s="97"/>
      <c r="G91" s="73" t="str">
        <f t="shared" si="1"/>
        <v/>
      </c>
      <c r="H91" s="97"/>
    </row>
    <row r="92" spans="3:8" s="80" customFormat="1" ht="15" customHeight="1" x14ac:dyDescent="0.2">
      <c r="C92" s="81" t="s">
        <v>236</v>
      </c>
      <c r="D92" s="82" t="s">
        <v>237</v>
      </c>
      <c r="E92" s="117"/>
      <c r="F92" s="97"/>
      <c r="G92" s="73" t="str">
        <f t="shared" si="1"/>
        <v/>
      </c>
      <c r="H92" s="97"/>
    </row>
    <row r="93" spans="3:8" s="80" customFormat="1" ht="15" customHeight="1" x14ac:dyDescent="0.2">
      <c r="C93" s="81" t="s">
        <v>238</v>
      </c>
      <c r="D93" s="82" t="s">
        <v>239</v>
      </c>
      <c r="E93" s="117"/>
      <c r="F93" s="97"/>
      <c r="G93" s="73" t="str">
        <f t="shared" si="1"/>
        <v/>
      </c>
      <c r="H93" s="97"/>
    </row>
    <row r="94" spans="3:8" s="80" customFormat="1" ht="15" customHeight="1" x14ac:dyDescent="0.2">
      <c r="C94" s="81" t="s">
        <v>240</v>
      </c>
      <c r="D94" s="82" t="s">
        <v>452</v>
      </c>
      <c r="E94" s="117"/>
      <c r="F94" s="97"/>
      <c r="G94" s="73" t="str">
        <f t="shared" si="1"/>
        <v/>
      </c>
      <c r="H94" s="97"/>
    </row>
    <row r="95" spans="3:8" s="80" customFormat="1" ht="15" customHeight="1" x14ac:dyDescent="0.2">
      <c r="C95" s="81" t="s">
        <v>241</v>
      </c>
      <c r="D95" s="82" t="s">
        <v>242</v>
      </c>
      <c r="E95" s="117"/>
      <c r="F95" s="97"/>
      <c r="G95" s="73" t="str">
        <f t="shared" si="1"/>
        <v/>
      </c>
      <c r="H95" s="97"/>
    </row>
    <row r="96" spans="3:8" s="80" customFormat="1" ht="15" customHeight="1" x14ac:dyDescent="0.2">
      <c r="C96" s="81" t="s">
        <v>453</v>
      </c>
      <c r="D96" s="82" t="s">
        <v>454</v>
      </c>
      <c r="E96" s="117"/>
      <c r="F96" s="97"/>
      <c r="G96" s="73" t="str">
        <f t="shared" si="1"/>
        <v/>
      </c>
      <c r="H96" s="97"/>
    </row>
    <row r="97" spans="3:8" s="80" customFormat="1" ht="15" customHeight="1" x14ac:dyDescent="0.2">
      <c r="C97" s="81" t="s">
        <v>455</v>
      </c>
      <c r="D97" s="82" t="s">
        <v>456</v>
      </c>
      <c r="E97" s="117"/>
      <c r="F97" s="97"/>
      <c r="G97" s="73" t="str">
        <f t="shared" si="1"/>
        <v/>
      </c>
      <c r="H97" s="97"/>
    </row>
    <row r="98" spans="3:8" s="80" customFormat="1" ht="15" customHeight="1" x14ac:dyDescent="0.2">
      <c r="C98" s="81" t="s">
        <v>457</v>
      </c>
      <c r="D98" s="82" t="s">
        <v>458</v>
      </c>
      <c r="E98" s="117"/>
      <c r="F98" s="97"/>
      <c r="G98" s="73" t="str">
        <f t="shared" si="1"/>
        <v/>
      </c>
      <c r="H98" s="97"/>
    </row>
    <row r="99" spans="3:8" s="80" customFormat="1" ht="15" customHeight="1" x14ac:dyDescent="0.2">
      <c r="C99" s="81" t="s">
        <v>243</v>
      </c>
      <c r="D99" s="82" t="s">
        <v>459</v>
      </c>
      <c r="E99" s="117"/>
      <c r="F99" s="97"/>
      <c r="G99" s="73" t="str">
        <f t="shared" si="1"/>
        <v/>
      </c>
      <c r="H99" s="97"/>
    </row>
    <row r="100" spans="3:8" s="80" customFormat="1" ht="15" customHeight="1" x14ac:dyDescent="0.2">
      <c r="C100" s="81" t="s">
        <v>244</v>
      </c>
      <c r="D100" s="82" t="s">
        <v>460</v>
      </c>
      <c r="E100" s="117"/>
      <c r="F100" s="97"/>
      <c r="G100" s="73" t="str">
        <f t="shared" si="1"/>
        <v/>
      </c>
      <c r="H100" s="97"/>
    </row>
    <row r="101" spans="3:8" s="80" customFormat="1" ht="15" customHeight="1" x14ac:dyDescent="0.2">
      <c r="C101" s="81" t="s">
        <v>461</v>
      </c>
      <c r="D101" s="82" t="s">
        <v>462</v>
      </c>
      <c r="E101" s="117"/>
      <c r="F101" s="97"/>
      <c r="G101" s="73" t="str">
        <f t="shared" si="1"/>
        <v/>
      </c>
      <c r="H101" s="97"/>
    </row>
    <row r="102" spans="3:8" s="80" customFormat="1" ht="15" customHeight="1" x14ac:dyDescent="0.2">
      <c r="C102" s="81" t="s">
        <v>463</v>
      </c>
      <c r="D102" s="82" t="s">
        <v>464</v>
      </c>
      <c r="E102" s="117"/>
      <c r="F102" s="97"/>
      <c r="G102" s="73" t="str">
        <f t="shared" si="1"/>
        <v/>
      </c>
      <c r="H102" s="97"/>
    </row>
    <row r="103" spans="3:8" s="80" customFormat="1" ht="15" customHeight="1" x14ac:dyDescent="0.2">
      <c r="C103" s="81" t="s">
        <v>465</v>
      </c>
      <c r="D103" s="82" t="s">
        <v>466</v>
      </c>
      <c r="E103" s="117"/>
      <c r="F103" s="97"/>
      <c r="G103" s="73" t="str">
        <f t="shared" si="1"/>
        <v/>
      </c>
      <c r="H103" s="97"/>
    </row>
    <row r="104" spans="3:8" s="80" customFormat="1" ht="15" customHeight="1" x14ac:dyDescent="0.2">
      <c r="C104" s="81" t="s">
        <v>467</v>
      </c>
      <c r="D104" s="82" t="s">
        <v>468</v>
      </c>
      <c r="E104" s="117"/>
      <c r="F104" s="97"/>
      <c r="G104" s="73" t="str">
        <f t="shared" si="1"/>
        <v/>
      </c>
      <c r="H104" s="97"/>
    </row>
    <row r="105" spans="3:8" s="80" customFormat="1" ht="15" customHeight="1" x14ac:dyDescent="0.2">
      <c r="C105" s="81" t="s">
        <v>469</v>
      </c>
      <c r="D105" s="82" t="s">
        <v>470</v>
      </c>
      <c r="E105" s="117"/>
      <c r="F105" s="97"/>
      <c r="G105" s="73" t="str">
        <f t="shared" si="1"/>
        <v/>
      </c>
      <c r="H105" s="97"/>
    </row>
    <row r="106" spans="3:8" s="80" customFormat="1" ht="15" customHeight="1" x14ac:dyDescent="0.2">
      <c r="C106" s="81" t="s">
        <v>471</v>
      </c>
      <c r="D106" s="82" t="s">
        <v>472</v>
      </c>
      <c r="E106" s="117"/>
      <c r="F106" s="97"/>
      <c r="G106" s="73" t="str">
        <f t="shared" si="1"/>
        <v/>
      </c>
      <c r="H106" s="97"/>
    </row>
    <row r="107" spans="3:8" s="80" customFormat="1" ht="15" customHeight="1" x14ac:dyDescent="0.2">
      <c r="C107" s="81" t="s">
        <v>473</v>
      </c>
      <c r="D107" s="82" t="s">
        <v>474</v>
      </c>
      <c r="E107" s="117"/>
      <c r="F107" s="97"/>
      <c r="G107" s="73" t="str">
        <f t="shared" si="1"/>
        <v/>
      </c>
      <c r="H107" s="97"/>
    </row>
    <row r="108" spans="3:8" s="80" customFormat="1" ht="15" customHeight="1" x14ac:dyDescent="0.2">
      <c r="C108" s="81" t="s">
        <v>475</v>
      </c>
      <c r="D108" s="82" t="s">
        <v>476</v>
      </c>
      <c r="E108" s="117"/>
      <c r="F108" s="97"/>
      <c r="G108" s="73" t="str">
        <f t="shared" si="1"/>
        <v/>
      </c>
      <c r="H108" s="97"/>
    </row>
    <row r="109" spans="3:8" s="80" customFormat="1" ht="15" customHeight="1" x14ac:dyDescent="0.2">
      <c r="C109" s="81" t="s">
        <v>477</v>
      </c>
      <c r="D109" s="82" t="s">
        <v>478</v>
      </c>
      <c r="E109" s="117"/>
      <c r="F109" s="97"/>
      <c r="G109" s="73" t="str">
        <f t="shared" si="1"/>
        <v/>
      </c>
      <c r="H109" s="97"/>
    </row>
    <row r="110" spans="3:8" s="80" customFormat="1" ht="15" customHeight="1" x14ac:dyDescent="0.2">
      <c r="C110" s="81" t="s">
        <v>479</v>
      </c>
      <c r="D110" s="82" t="s">
        <v>480</v>
      </c>
      <c r="E110" s="117"/>
      <c r="F110" s="97"/>
      <c r="G110" s="73" t="str">
        <f t="shared" si="1"/>
        <v/>
      </c>
      <c r="H110" s="97"/>
    </row>
    <row r="111" spans="3:8" s="80" customFormat="1" ht="15" customHeight="1" x14ac:dyDescent="0.2">
      <c r="C111" s="81" t="s">
        <v>481</v>
      </c>
      <c r="D111" s="82" t="s">
        <v>482</v>
      </c>
      <c r="E111" s="117"/>
      <c r="F111" s="97"/>
      <c r="G111" s="73" t="str">
        <f t="shared" si="1"/>
        <v/>
      </c>
      <c r="H111" s="97"/>
    </row>
    <row r="112" spans="3:8" s="80" customFormat="1" ht="15" customHeight="1" x14ac:dyDescent="0.2">
      <c r="C112" s="81" t="s">
        <v>483</v>
      </c>
      <c r="D112" s="82" t="s">
        <v>484</v>
      </c>
      <c r="E112" s="117"/>
      <c r="F112" s="97"/>
      <c r="G112" s="73" t="str">
        <f t="shared" si="1"/>
        <v/>
      </c>
      <c r="H112" s="97"/>
    </row>
    <row r="113" spans="3:17" s="80" customFormat="1" ht="15" customHeight="1" x14ac:dyDescent="0.2">
      <c r="C113" s="81" t="s">
        <v>485</v>
      </c>
      <c r="D113" s="82" t="s">
        <v>486</v>
      </c>
      <c r="E113" s="117"/>
      <c r="F113" s="97"/>
      <c r="G113" s="73" t="str">
        <f t="shared" si="1"/>
        <v/>
      </c>
      <c r="H113" s="97"/>
    </row>
    <row r="114" spans="3:17" s="80" customFormat="1" ht="15" customHeight="1" x14ac:dyDescent="0.2">
      <c r="C114" s="81" t="s">
        <v>487</v>
      </c>
      <c r="D114" s="82" t="s">
        <v>488</v>
      </c>
      <c r="E114" s="117"/>
      <c r="F114" s="97"/>
      <c r="G114" s="73" t="str">
        <f t="shared" si="1"/>
        <v/>
      </c>
      <c r="H114" s="97"/>
    </row>
    <row r="115" spans="3:17" s="80" customFormat="1" ht="15" customHeight="1" x14ac:dyDescent="0.2">
      <c r="C115" s="81" t="s">
        <v>489</v>
      </c>
      <c r="D115" s="82" t="s">
        <v>490</v>
      </c>
      <c r="E115" s="117"/>
      <c r="F115" s="97"/>
      <c r="G115" s="73" t="str">
        <f t="shared" si="1"/>
        <v/>
      </c>
      <c r="H115" s="97"/>
    </row>
    <row r="116" spans="3:17" s="80" customFormat="1" ht="15" customHeight="1" x14ac:dyDescent="0.2">
      <c r="C116" s="81" t="s">
        <v>491</v>
      </c>
      <c r="D116" s="82" t="s">
        <v>492</v>
      </c>
      <c r="E116" s="117"/>
      <c r="F116" s="97"/>
      <c r="G116" s="73" t="str">
        <f t="shared" si="1"/>
        <v/>
      </c>
      <c r="H116" s="97"/>
    </row>
    <row r="117" spans="3:17" s="13" customFormat="1" ht="17.45" customHeight="1" x14ac:dyDescent="0.2">
      <c r="C117" s="81" t="s">
        <v>493</v>
      </c>
      <c r="D117" s="82" t="s">
        <v>494</v>
      </c>
      <c r="E117" s="117"/>
      <c r="F117" s="97"/>
      <c r="G117" s="73" t="str">
        <f t="shared" si="1"/>
        <v/>
      </c>
      <c r="H117" s="97"/>
    </row>
    <row r="118" spans="3:17" s="80" customFormat="1" x14ac:dyDescent="0.2">
      <c r="C118" s="81" t="s">
        <v>495</v>
      </c>
      <c r="D118" s="82" t="s">
        <v>496</v>
      </c>
      <c r="E118" s="117"/>
      <c r="F118" s="97"/>
      <c r="G118" s="73" t="str">
        <f t="shared" si="1"/>
        <v/>
      </c>
      <c r="H118" s="97"/>
    </row>
    <row r="119" spans="3:17" s="80" customFormat="1" ht="17.45" customHeight="1" x14ac:dyDescent="0.2">
      <c r="C119" s="81" t="s">
        <v>497</v>
      </c>
      <c r="D119" s="82" t="s">
        <v>498</v>
      </c>
      <c r="E119" s="117"/>
      <c r="F119" s="97"/>
      <c r="G119" s="73" t="str">
        <f t="shared" si="1"/>
        <v/>
      </c>
      <c r="H119" s="97"/>
    </row>
    <row r="120" spans="3:17" x14ac:dyDescent="0.2">
      <c r="C120" s="81" t="s">
        <v>499</v>
      </c>
      <c r="D120" s="82" t="s">
        <v>500</v>
      </c>
      <c r="E120" s="117"/>
      <c r="F120" s="97"/>
      <c r="G120" s="73" t="str">
        <f t="shared" si="1"/>
        <v/>
      </c>
      <c r="H120" s="97"/>
      <c r="I120" s="83"/>
    </row>
    <row r="121" spans="3:17" x14ac:dyDescent="0.2">
      <c r="C121" s="81" t="s">
        <v>501</v>
      </c>
      <c r="D121" s="82" t="s">
        <v>502</v>
      </c>
      <c r="E121" s="117"/>
      <c r="F121" s="97"/>
      <c r="G121" s="73" t="str">
        <f t="shared" si="1"/>
        <v/>
      </c>
      <c r="H121" s="97"/>
      <c r="J121" s="83"/>
    </row>
    <row r="122" spans="3:17" x14ac:dyDescent="0.2">
      <c r="C122" s="81" t="s">
        <v>503</v>
      </c>
      <c r="D122" s="82" t="s">
        <v>504</v>
      </c>
      <c r="E122" s="117"/>
      <c r="F122" s="97"/>
      <c r="G122" s="73" t="str">
        <f t="shared" si="1"/>
        <v/>
      </c>
      <c r="H122" s="97"/>
      <c r="K122" s="83"/>
    </row>
    <row r="123" spans="3:17" x14ac:dyDescent="0.2">
      <c r="C123" s="81" t="s">
        <v>505</v>
      </c>
      <c r="D123" s="82" t="s">
        <v>506</v>
      </c>
      <c r="E123" s="117"/>
      <c r="F123" s="97"/>
      <c r="G123" s="73" t="str">
        <f t="shared" si="1"/>
        <v/>
      </c>
      <c r="H123" s="97"/>
      <c r="L123" s="83"/>
    </row>
    <row r="124" spans="3:17" x14ac:dyDescent="0.2">
      <c r="C124" s="81" t="s">
        <v>507</v>
      </c>
      <c r="D124" s="82" t="s">
        <v>508</v>
      </c>
      <c r="E124" s="117"/>
      <c r="F124" s="97"/>
      <c r="G124" s="73" t="str">
        <f t="shared" si="1"/>
        <v/>
      </c>
      <c r="H124" s="97"/>
      <c r="M124" s="83"/>
    </row>
    <row r="125" spans="3:17" x14ac:dyDescent="0.2">
      <c r="C125" s="81" t="s">
        <v>509</v>
      </c>
      <c r="D125" s="82" t="s">
        <v>510</v>
      </c>
      <c r="E125" s="117"/>
      <c r="F125" s="97"/>
      <c r="G125" s="73" t="str">
        <f t="shared" si="1"/>
        <v/>
      </c>
      <c r="H125" s="97"/>
      <c r="N125" s="83"/>
    </row>
    <row r="126" spans="3:17" x14ac:dyDescent="0.2">
      <c r="C126" s="81" t="s">
        <v>511</v>
      </c>
      <c r="D126" s="82" t="s">
        <v>512</v>
      </c>
      <c r="E126" s="117"/>
      <c r="F126" s="97"/>
      <c r="G126" s="73" t="str">
        <f t="shared" si="1"/>
        <v/>
      </c>
      <c r="H126" s="97"/>
      <c r="O126" s="83"/>
    </row>
    <row r="127" spans="3:17" x14ac:dyDescent="0.2">
      <c r="C127" s="81" t="s">
        <v>513</v>
      </c>
      <c r="D127" s="82" t="s">
        <v>514</v>
      </c>
      <c r="E127" s="117"/>
      <c r="F127" s="97"/>
      <c r="G127" s="73" t="str">
        <f t="shared" si="1"/>
        <v/>
      </c>
      <c r="H127" s="97"/>
      <c r="P127" s="83"/>
    </row>
    <row r="128" spans="3:17" x14ac:dyDescent="0.2">
      <c r="C128" s="81" t="s">
        <v>515</v>
      </c>
      <c r="D128" s="82" t="s">
        <v>516</v>
      </c>
      <c r="E128" s="117"/>
      <c r="F128" s="97"/>
      <c r="G128" s="73" t="str">
        <f t="shared" si="1"/>
        <v/>
      </c>
      <c r="H128" s="97"/>
      <c r="Q128" s="83"/>
    </row>
    <row r="129" spans="3:8" x14ac:dyDescent="0.2">
      <c r="C129" s="81" t="s">
        <v>517</v>
      </c>
      <c r="D129" s="82" t="s">
        <v>518</v>
      </c>
      <c r="E129" s="117"/>
      <c r="F129" s="97"/>
      <c r="G129" s="73" t="str">
        <f t="shared" si="1"/>
        <v/>
      </c>
      <c r="H129" s="97"/>
    </row>
    <row r="130" spans="3:8" x14ac:dyDescent="0.2">
      <c r="C130" s="81" t="s">
        <v>519</v>
      </c>
      <c r="D130" s="82" t="s">
        <v>520</v>
      </c>
      <c r="E130" s="117"/>
      <c r="F130" s="97"/>
      <c r="G130" s="73" t="str">
        <f t="shared" si="1"/>
        <v/>
      </c>
      <c r="H130" s="97"/>
    </row>
    <row r="131" spans="3:8" x14ac:dyDescent="0.2">
      <c r="C131" s="81" t="s">
        <v>521</v>
      </c>
      <c r="D131" s="82" t="s">
        <v>522</v>
      </c>
      <c r="E131" s="117"/>
      <c r="F131" s="97"/>
      <c r="G131" s="73" t="str">
        <f t="shared" si="1"/>
        <v/>
      </c>
      <c r="H131" s="97"/>
    </row>
    <row r="132" spans="3:8" x14ac:dyDescent="0.2">
      <c r="C132" s="81" t="s">
        <v>523</v>
      </c>
      <c r="D132" s="82" t="s">
        <v>524</v>
      </c>
      <c r="E132" s="117"/>
      <c r="F132" s="97"/>
      <c r="G132" s="73" t="str">
        <f t="shared" si="1"/>
        <v/>
      </c>
      <c r="H132" s="97"/>
    </row>
    <row r="133" spans="3:8" x14ac:dyDescent="0.2">
      <c r="C133" s="81" t="s">
        <v>525</v>
      </c>
      <c r="D133" s="82" t="s">
        <v>526</v>
      </c>
      <c r="E133" s="117"/>
      <c r="F133" s="97"/>
      <c r="G133" s="73" t="str">
        <f t="shared" si="1"/>
        <v/>
      </c>
      <c r="H133" s="97"/>
    </row>
    <row r="134" spans="3:8" x14ac:dyDescent="0.2">
      <c r="C134" s="81" t="s">
        <v>527</v>
      </c>
      <c r="D134" s="82" t="s">
        <v>528</v>
      </c>
      <c r="E134" s="117"/>
      <c r="F134" s="97"/>
      <c r="G134" s="73" t="str">
        <f t="shared" si="1"/>
        <v/>
      </c>
      <c r="H134" s="97"/>
    </row>
    <row r="135" spans="3:8" x14ac:dyDescent="0.2">
      <c r="C135" s="81" t="s">
        <v>529</v>
      </c>
      <c r="D135" s="82" t="s">
        <v>530</v>
      </c>
      <c r="E135" s="117"/>
      <c r="F135" s="97"/>
      <c r="G135" s="73" t="str">
        <f t="shared" si="1"/>
        <v/>
      </c>
      <c r="H135" s="97"/>
    </row>
    <row r="136" spans="3:8" x14ac:dyDescent="0.2">
      <c r="C136" s="81" t="s">
        <v>531</v>
      </c>
      <c r="D136" s="82" t="s">
        <v>532</v>
      </c>
      <c r="E136" s="117"/>
      <c r="F136" s="97"/>
      <c r="G136" s="73" t="str">
        <f t="shared" si="1"/>
        <v/>
      </c>
      <c r="H136" s="97"/>
    </row>
    <row r="137" spans="3:8" x14ac:dyDescent="0.2">
      <c r="C137" s="81" t="s">
        <v>533</v>
      </c>
      <c r="D137" s="82" t="s">
        <v>272</v>
      </c>
      <c r="E137" s="117"/>
      <c r="F137" s="97"/>
      <c r="G137" s="73" t="str">
        <f t="shared" si="1"/>
        <v/>
      </c>
      <c r="H137" s="97"/>
    </row>
    <row r="138" spans="3:8" x14ac:dyDescent="0.2">
      <c r="C138" s="81" t="s">
        <v>534</v>
      </c>
      <c r="D138" s="82" t="s">
        <v>535</v>
      </c>
      <c r="E138" s="117"/>
      <c r="F138" s="97"/>
      <c r="G138" s="73" t="str">
        <f t="shared" si="1"/>
        <v/>
      </c>
      <c r="H138" s="97"/>
    </row>
    <row r="139" spans="3:8" x14ac:dyDescent="0.2">
      <c r="C139" s="81" t="s">
        <v>536</v>
      </c>
      <c r="D139" s="82" t="s">
        <v>246</v>
      </c>
      <c r="E139" s="117"/>
      <c r="F139" s="97"/>
      <c r="G139" s="73" t="str">
        <f t="shared" si="1"/>
        <v/>
      </c>
      <c r="H139" s="97"/>
    </row>
    <row r="140" spans="3:8" x14ac:dyDescent="0.2">
      <c r="C140" s="81" t="s">
        <v>537</v>
      </c>
      <c r="D140" s="82" t="s">
        <v>538</v>
      </c>
      <c r="E140" s="117"/>
      <c r="F140" s="97"/>
      <c r="G140" s="73" t="str">
        <f t="shared" ref="G140:G180" si="2">IFERROR(IF(F140&gt;E140,(F140-E140)/E140,(F140-E140)/E140),"")</f>
        <v/>
      </c>
      <c r="H140" s="97"/>
    </row>
    <row r="141" spans="3:8" x14ac:dyDescent="0.2">
      <c r="C141" s="81" t="s">
        <v>539</v>
      </c>
      <c r="D141" s="82" t="s">
        <v>540</v>
      </c>
      <c r="E141" s="117"/>
      <c r="F141" s="97"/>
      <c r="G141" s="73" t="str">
        <f t="shared" si="2"/>
        <v/>
      </c>
      <c r="H141" s="97"/>
    </row>
    <row r="142" spans="3:8" x14ac:dyDescent="0.2">
      <c r="C142" s="81" t="s">
        <v>541</v>
      </c>
      <c r="D142" s="82" t="s">
        <v>542</v>
      </c>
      <c r="E142" s="117"/>
      <c r="F142" s="97"/>
      <c r="G142" s="73" t="str">
        <f t="shared" si="2"/>
        <v/>
      </c>
      <c r="H142" s="97"/>
    </row>
    <row r="143" spans="3:8" x14ac:dyDescent="0.2">
      <c r="C143" s="81" t="s">
        <v>543</v>
      </c>
      <c r="D143" s="82" t="s">
        <v>544</v>
      </c>
      <c r="E143" s="117"/>
      <c r="F143" s="97"/>
      <c r="G143" s="73" t="str">
        <f t="shared" si="2"/>
        <v/>
      </c>
      <c r="H143" s="97"/>
    </row>
    <row r="144" spans="3:8" x14ac:dyDescent="0.2">
      <c r="C144" s="81" t="s">
        <v>545</v>
      </c>
      <c r="D144" s="82" t="s">
        <v>546</v>
      </c>
      <c r="E144" s="117"/>
      <c r="F144" s="97"/>
      <c r="G144" s="73" t="str">
        <f t="shared" si="2"/>
        <v/>
      </c>
      <c r="H144" s="97"/>
    </row>
    <row r="145" spans="3:8" x14ac:dyDescent="0.2">
      <c r="C145" s="81" t="s">
        <v>547</v>
      </c>
      <c r="D145" s="82" t="s">
        <v>548</v>
      </c>
      <c r="E145" s="117"/>
      <c r="F145" s="97"/>
      <c r="G145" s="73" t="str">
        <f t="shared" si="2"/>
        <v/>
      </c>
      <c r="H145" s="97"/>
    </row>
    <row r="146" spans="3:8" x14ac:dyDescent="0.2">
      <c r="C146" s="81" t="s">
        <v>549</v>
      </c>
      <c r="D146" s="82" t="s">
        <v>550</v>
      </c>
      <c r="E146" s="117"/>
      <c r="F146" s="97"/>
      <c r="G146" s="73" t="str">
        <f t="shared" si="2"/>
        <v/>
      </c>
      <c r="H146" s="97"/>
    </row>
    <row r="147" spans="3:8" x14ac:dyDescent="0.2">
      <c r="C147" s="81" t="s">
        <v>551</v>
      </c>
      <c r="D147" s="82" t="s">
        <v>552</v>
      </c>
      <c r="E147" s="117"/>
      <c r="F147" s="97"/>
      <c r="G147" s="73" t="str">
        <f t="shared" si="2"/>
        <v/>
      </c>
      <c r="H147" s="97"/>
    </row>
    <row r="148" spans="3:8" x14ac:dyDescent="0.2">
      <c r="C148" s="81" t="s">
        <v>553</v>
      </c>
      <c r="D148" s="82" t="s">
        <v>554</v>
      </c>
      <c r="E148" s="117"/>
      <c r="F148" s="97"/>
      <c r="G148" s="73" t="str">
        <f t="shared" si="2"/>
        <v/>
      </c>
      <c r="H148" s="97"/>
    </row>
    <row r="149" spans="3:8" x14ac:dyDescent="0.2">
      <c r="C149" s="81" t="s">
        <v>555</v>
      </c>
      <c r="D149" s="82" t="s">
        <v>556</v>
      </c>
      <c r="E149" s="117"/>
      <c r="F149" s="97"/>
      <c r="G149" s="73" t="str">
        <f t="shared" si="2"/>
        <v/>
      </c>
      <c r="H149" s="97"/>
    </row>
    <row r="150" spans="3:8" x14ac:dyDescent="0.2">
      <c r="C150" s="81" t="s">
        <v>557</v>
      </c>
      <c r="D150" s="82" t="s">
        <v>558</v>
      </c>
      <c r="E150" s="117"/>
      <c r="F150" s="97"/>
      <c r="G150" s="73" t="str">
        <f t="shared" si="2"/>
        <v/>
      </c>
      <c r="H150" s="97"/>
    </row>
    <row r="151" spans="3:8" x14ac:dyDescent="0.2">
      <c r="C151" s="81" t="s">
        <v>559</v>
      </c>
      <c r="D151" s="82" t="s">
        <v>560</v>
      </c>
      <c r="E151" s="117"/>
      <c r="F151" s="97"/>
      <c r="G151" s="73" t="str">
        <f t="shared" si="2"/>
        <v/>
      </c>
      <c r="H151" s="97"/>
    </row>
    <row r="152" spans="3:8" x14ac:dyDescent="0.2">
      <c r="C152" s="81" t="s">
        <v>561</v>
      </c>
      <c r="D152" s="82" t="s">
        <v>562</v>
      </c>
      <c r="E152" s="117"/>
      <c r="F152" s="97"/>
      <c r="G152" s="73" t="str">
        <f t="shared" si="2"/>
        <v/>
      </c>
      <c r="H152" s="97"/>
    </row>
    <row r="153" spans="3:8" x14ac:dyDescent="0.2">
      <c r="C153" s="81" t="s">
        <v>563</v>
      </c>
      <c r="D153" s="82" t="s">
        <v>564</v>
      </c>
      <c r="E153" s="117"/>
      <c r="F153" s="97"/>
      <c r="G153" s="73" t="str">
        <f t="shared" si="2"/>
        <v/>
      </c>
      <c r="H153" s="97"/>
    </row>
    <row r="154" spans="3:8" x14ac:dyDescent="0.2">
      <c r="C154" s="81" t="s">
        <v>565</v>
      </c>
      <c r="D154" s="82" t="s">
        <v>566</v>
      </c>
      <c r="E154" s="117"/>
      <c r="F154" s="97"/>
      <c r="G154" s="73" t="str">
        <f t="shared" si="2"/>
        <v/>
      </c>
      <c r="H154" s="97"/>
    </row>
    <row r="155" spans="3:8" x14ac:dyDescent="0.2">
      <c r="C155" s="81" t="s">
        <v>567</v>
      </c>
      <c r="D155" s="82" t="s">
        <v>568</v>
      </c>
      <c r="E155" s="117"/>
      <c r="F155" s="97"/>
      <c r="G155" s="73" t="str">
        <f t="shared" si="2"/>
        <v/>
      </c>
      <c r="H155" s="97"/>
    </row>
    <row r="156" spans="3:8" x14ac:dyDescent="0.2">
      <c r="C156" s="81" t="s">
        <v>569</v>
      </c>
      <c r="D156" s="82" t="s">
        <v>570</v>
      </c>
      <c r="E156" s="117"/>
      <c r="F156" s="97"/>
      <c r="G156" s="73" t="str">
        <f t="shared" si="2"/>
        <v/>
      </c>
      <c r="H156" s="97"/>
    </row>
    <row r="157" spans="3:8" x14ac:dyDescent="0.2">
      <c r="C157" s="81" t="s">
        <v>571</v>
      </c>
      <c r="D157" s="82" t="s">
        <v>572</v>
      </c>
      <c r="E157" s="117"/>
      <c r="F157" s="97"/>
      <c r="G157" s="73" t="str">
        <f t="shared" si="2"/>
        <v/>
      </c>
      <c r="H157" s="97"/>
    </row>
    <row r="158" spans="3:8" x14ac:dyDescent="0.2">
      <c r="C158" s="81" t="s">
        <v>573</v>
      </c>
      <c r="D158" s="82" t="s">
        <v>574</v>
      </c>
      <c r="E158" s="117"/>
      <c r="F158" s="97"/>
      <c r="G158" s="73" t="str">
        <f t="shared" si="2"/>
        <v/>
      </c>
      <c r="H158" s="97"/>
    </row>
    <row r="159" spans="3:8" x14ac:dyDescent="0.2">
      <c r="C159" s="81" t="s">
        <v>575</v>
      </c>
      <c r="D159" s="82" t="s">
        <v>576</v>
      </c>
      <c r="E159" s="117"/>
      <c r="F159" s="97"/>
      <c r="G159" s="73" t="str">
        <f t="shared" si="2"/>
        <v/>
      </c>
      <c r="H159" s="97"/>
    </row>
    <row r="160" spans="3:8" x14ac:dyDescent="0.2">
      <c r="C160" s="81" t="s">
        <v>577</v>
      </c>
      <c r="D160" s="82" t="s">
        <v>578</v>
      </c>
      <c r="E160" s="117"/>
      <c r="F160" s="97"/>
      <c r="G160" s="73" t="str">
        <f t="shared" si="2"/>
        <v/>
      </c>
      <c r="H160" s="97"/>
    </row>
    <row r="161" spans="3:8" x14ac:dyDescent="0.2">
      <c r="C161" s="81" t="s">
        <v>579</v>
      </c>
      <c r="D161" s="82" t="s">
        <v>580</v>
      </c>
      <c r="E161" s="117"/>
      <c r="F161" s="97"/>
      <c r="G161" s="73" t="str">
        <f t="shared" si="2"/>
        <v/>
      </c>
      <c r="H161" s="97"/>
    </row>
    <row r="162" spans="3:8" x14ac:dyDescent="0.2">
      <c r="C162" s="81" t="s">
        <v>581</v>
      </c>
      <c r="D162" s="82" t="s">
        <v>582</v>
      </c>
      <c r="E162" s="117"/>
      <c r="F162" s="97"/>
      <c r="G162" s="73" t="str">
        <f t="shared" si="2"/>
        <v/>
      </c>
      <c r="H162" s="97"/>
    </row>
    <row r="163" spans="3:8" x14ac:dyDescent="0.2">
      <c r="C163" s="81" t="s">
        <v>583</v>
      </c>
      <c r="D163" s="82" t="s">
        <v>584</v>
      </c>
      <c r="E163" s="117"/>
      <c r="F163" s="97"/>
      <c r="G163" s="73" t="str">
        <f t="shared" si="2"/>
        <v/>
      </c>
      <c r="H163" s="97"/>
    </row>
    <row r="164" spans="3:8" x14ac:dyDescent="0.2">
      <c r="C164" s="81" t="s">
        <v>585</v>
      </c>
      <c r="D164" s="82" t="s">
        <v>586</v>
      </c>
      <c r="E164" s="117"/>
      <c r="F164" s="97"/>
      <c r="G164" s="73" t="str">
        <f t="shared" si="2"/>
        <v/>
      </c>
      <c r="H164" s="97"/>
    </row>
    <row r="165" spans="3:8" x14ac:dyDescent="0.2">
      <c r="C165" s="81" t="s">
        <v>587</v>
      </c>
      <c r="D165" s="82" t="s">
        <v>588</v>
      </c>
      <c r="E165" s="117"/>
      <c r="F165" s="97"/>
      <c r="G165" s="73" t="str">
        <f t="shared" si="2"/>
        <v/>
      </c>
      <c r="H165" s="97"/>
    </row>
    <row r="166" spans="3:8" x14ac:dyDescent="0.2">
      <c r="C166" s="81" t="s">
        <v>589</v>
      </c>
      <c r="D166" s="82" t="s">
        <v>590</v>
      </c>
      <c r="E166" s="117"/>
      <c r="F166" s="97"/>
      <c r="G166" s="73" t="str">
        <f t="shared" si="2"/>
        <v/>
      </c>
      <c r="H166" s="97"/>
    </row>
    <row r="167" spans="3:8" x14ac:dyDescent="0.2">
      <c r="C167" s="81" t="s">
        <v>591</v>
      </c>
      <c r="D167" s="82" t="s">
        <v>592</v>
      </c>
      <c r="E167" s="117"/>
      <c r="F167" s="97"/>
      <c r="G167" s="73" t="str">
        <f t="shared" si="2"/>
        <v/>
      </c>
      <c r="H167" s="97"/>
    </row>
    <row r="168" spans="3:8" x14ac:dyDescent="0.2">
      <c r="C168" s="81" t="s">
        <v>593</v>
      </c>
      <c r="D168" s="82" t="s">
        <v>594</v>
      </c>
      <c r="E168" s="117"/>
      <c r="F168" s="97"/>
      <c r="G168" s="73" t="str">
        <f t="shared" si="2"/>
        <v/>
      </c>
      <c r="H168" s="97"/>
    </row>
    <row r="169" spans="3:8" x14ac:dyDescent="0.2">
      <c r="C169" s="81" t="s">
        <v>595</v>
      </c>
      <c r="D169" s="82" t="s">
        <v>596</v>
      </c>
      <c r="E169" s="117"/>
      <c r="F169" s="97"/>
      <c r="G169" s="73" t="str">
        <f t="shared" si="2"/>
        <v/>
      </c>
      <c r="H169" s="97"/>
    </row>
    <row r="170" spans="3:8" x14ac:dyDescent="0.2">
      <c r="C170" s="81" t="s">
        <v>597</v>
      </c>
      <c r="D170" s="82" t="s">
        <v>598</v>
      </c>
      <c r="E170" s="117"/>
      <c r="F170" s="97"/>
      <c r="G170" s="73" t="str">
        <f t="shared" si="2"/>
        <v/>
      </c>
      <c r="H170" s="97"/>
    </row>
    <row r="171" spans="3:8" x14ac:dyDescent="0.2">
      <c r="C171" s="81" t="s">
        <v>599</v>
      </c>
      <c r="D171" s="82" t="s">
        <v>600</v>
      </c>
      <c r="E171" s="117"/>
      <c r="F171" s="97"/>
      <c r="G171" s="73" t="str">
        <f t="shared" si="2"/>
        <v/>
      </c>
      <c r="H171" s="97"/>
    </row>
    <row r="172" spans="3:8" x14ac:dyDescent="0.2">
      <c r="C172" s="81" t="s">
        <v>601</v>
      </c>
      <c r="D172" s="82" t="s">
        <v>602</v>
      </c>
      <c r="E172" s="117"/>
      <c r="F172" s="97"/>
      <c r="G172" s="73" t="str">
        <f t="shared" si="2"/>
        <v/>
      </c>
      <c r="H172" s="97"/>
    </row>
    <row r="173" spans="3:8" x14ac:dyDescent="0.2">
      <c r="C173" s="81" t="s">
        <v>603</v>
      </c>
      <c r="D173" s="82" t="s">
        <v>604</v>
      </c>
      <c r="E173" s="117"/>
      <c r="F173" s="97"/>
      <c r="G173" s="73" t="str">
        <f t="shared" si="2"/>
        <v/>
      </c>
      <c r="H173" s="97"/>
    </row>
    <row r="174" spans="3:8" x14ac:dyDescent="0.2">
      <c r="C174" s="81" t="s">
        <v>605</v>
      </c>
      <c r="D174" s="82" t="s">
        <v>606</v>
      </c>
      <c r="E174" s="117"/>
      <c r="F174" s="97"/>
      <c r="G174" s="73" t="str">
        <f t="shared" si="2"/>
        <v/>
      </c>
      <c r="H174" s="97"/>
    </row>
    <row r="175" spans="3:8" x14ac:dyDescent="0.2">
      <c r="C175" s="81" t="s">
        <v>607</v>
      </c>
      <c r="D175" s="82" t="s">
        <v>608</v>
      </c>
      <c r="E175" s="117"/>
      <c r="F175" s="97"/>
      <c r="G175" s="73" t="str">
        <f t="shared" si="2"/>
        <v/>
      </c>
      <c r="H175" s="97"/>
    </row>
    <row r="176" spans="3:8" x14ac:dyDescent="0.2">
      <c r="C176" s="81" t="s">
        <v>609</v>
      </c>
      <c r="D176" s="82" t="s">
        <v>610</v>
      </c>
      <c r="E176" s="117"/>
      <c r="F176" s="97"/>
      <c r="G176" s="73" t="str">
        <f t="shared" si="2"/>
        <v/>
      </c>
      <c r="H176" s="97"/>
    </row>
    <row r="177" spans="3:8" x14ac:dyDescent="0.2">
      <c r="C177" s="81" t="s">
        <v>611</v>
      </c>
      <c r="D177" s="82" t="s">
        <v>612</v>
      </c>
      <c r="E177" s="117"/>
      <c r="F177" s="97"/>
      <c r="G177" s="73" t="str">
        <f t="shared" si="2"/>
        <v/>
      </c>
      <c r="H177" s="97"/>
    </row>
    <row r="178" spans="3:8" x14ac:dyDescent="0.2">
      <c r="C178" s="81" t="s">
        <v>613</v>
      </c>
      <c r="D178" s="82" t="s">
        <v>428</v>
      </c>
      <c r="E178" s="117"/>
      <c r="F178" s="97"/>
      <c r="G178" s="73" t="str">
        <f t="shared" si="2"/>
        <v/>
      </c>
      <c r="H178" s="97"/>
    </row>
    <row r="179" spans="3:8" x14ac:dyDescent="0.2">
      <c r="C179" s="81" t="s">
        <v>614</v>
      </c>
      <c r="D179" s="82" t="s">
        <v>430</v>
      </c>
      <c r="E179" s="117"/>
      <c r="F179" s="97"/>
      <c r="G179" s="73" t="str">
        <f t="shared" si="2"/>
        <v/>
      </c>
      <c r="H179" s="97"/>
    </row>
    <row r="180" spans="3:8" x14ac:dyDescent="0.2">
      <c r="C180" s="81" t="s">
        <v>615</v>
      </c>
      <c r="D180" s="82" t="s">
        <v>432</v>
      </c>
      <c r="E180" s="117"/>
      <c r="F180" s="97"/>
      <c r="G180" s="73" t="str">
        <f t="shared" si="2"/>
        <v/>
      </c>
      <c r="H180" s="97"/>
    </row>
    <row r="181" spans="3:8" ht="13.5" thickBot="1" x14ac:dyDescent="0.25">
      <c r="C181" s="98" t="s">
        <v>203</v>
      </c>
      <c r="D181" s="99"/>
      <c r="E181" s="100">
        <f>SUBTOTAL(9,E76:E180)</f>
        <v>0</v>
      </c>
      <c r="F181" s="100">
        <f>SUBTOTAL(9,F76:F180)</f>
        <v>0</v>
      </c>
      <c r="G181" s="118"/>
      <c r="H181" s="100">
        <f>SUBTOTAL(9,H76:H180)</f>
        <v>0</v>
      </c>
    </row>
    <row r="182" spans="3:8" ht="16.5" thickTop="1" thickBot="1" x14ac:dyDescent="0.25">
      <c r="C182" s="102"/>
      <c r="D182" s="103"/>
      <c r="E182" s="104"/>
      <c r="F182" s="104"/>
      <c r="G182" s="104"/>
      <c r="H182" s="104"/>
    </row>
    <row r="183" spans="3:8" ht="15.75" thickTop="1" x14ac:dyDescent="0.2">
      <c r="C183" s="106" t="s">
        <v>204</v>
      </c>
      <c r="D183" s="107">
        <v>303101</v>
      </c>
      <c r="E183" s="108">
        <f>E72-E181</f>
        <v>0</v>
      </c>
      <c r="F183" s="108">
        <f>F72-F181</f>
        <v>0</v>
      </c>
      <c r="G183" s="108"/>
      <c r="H183" s="108">
        <f>H72-H181</f>
        <v>0</v>
      </c>
    </row>
  </sheetData>
  <sheetProtection sheet="1" objects="1" scenarios="1" selectLockedCells="1"/>
  <mergeCells count="3">
    <mergeCell ref="C73:D73"/>
    <mergeCell ref="C182:D182"/>
    <mergeCell ref="F3:H5"/>
  </mergeCells>
  <conditionalFormatting sqref="G10:G71">
    <cfRule type="expression" dxfId="53" priority="2">
      <formula>G10&lt;0%</formula>
    </cfRule>
  </conditionalFormatting>
  <conditionalFormatting sqref="G76:G180">
    <cfRule type="expression" dxfId="52" priority="1">
      <formula>G76&gt;0%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22A9B5-43DF-4DBC-9018-9DECF32B3FF1}">
  <sheetPr>
    <tabColor theme="6" tint="0.59999389629810485"/>
  </sheetPr>
  <dimension ref="A1:X169"/>
  <sheetViews>
    <sheetView topLeftCell="C13" workbookViewId="0">
      <selection activeCell="T63" sqref="T63"/>
    </sheetView>
  </sheetViews>
  <sheetFormatPr defaultColWidth="9.140625" defaultRowHeight="12.75" x14ac:dyDescent="0.2"/>
  <cols>
    <col min="1" max="2" width="9.140625" style="1"/>
    <col min="3" max="3" width="9.28515625" style="9" bestFit="1" customWidth="1"/>
    <col min="4" max="4" width="5.7109375" style="9" customWidth="1"/>
    <col min="5" max="6" width="11.42578125" style="9" bestFit="1" customWidth="1"/>
    <col min="7" max="7" width="8.5703125" style="1" bestFit="1" customWidth="1"/>
    <col min="8" max="8" width="7.140625" style="1" customWidth="1"/>
    <col min="9" max="9" width="5.7109375" style="1" customWidth="1"/>
    <col min="10" max="10" width="13.140625" style="8" bestFit="1" customWidth="1"/>
    <col min="11" max="11" width="5.7109375" style="1" customWidth="1"/>
    <col min="12" max="12" width="13.140625" style="8" bestFit="1" customWidth="1"/>
    <col min="13" max="18" width="5.7109375" style="8" customWidth="1"/>
    <col min="19" max="19" width="46.5703125" style="1" bestFit="1" customWidth="1"/>
    <col min="20" max="20" width="13.7109375" style="50" bestFit="1" customWidth="1"/>
    <col min="21" max="21" width="10.7109375" style="1" bestFit="1" customWidth="1"/>
    <col min="22" max="23" width="5.7109375" style="1" customWidth="1"/>
    <col min="24" max="24" width="11.42578125" style="1" bestFit="1" customWidth="1"/>
    <col min="25" max="16384" width="9.140625" style="1"/>
  </cols>
  <sheetData>
    <row r="1" spans="3:24" x14ac:dyDescent="0.2">
      <c r="C1" s="4" t="str">
        <f>'P&amp;L'!D6</f>
        <v>MM/DD/YYYY</v>
      </c>
      <c r="E1" s="9" t="str">
        <f>"Q-"&amp;H1&amp;TEXT(C1,"mmyy")</f>
        <v>Q-0MM/DD/YYYY</v>
      </c>
      <c r="F1" s="9" t="s">
        <v>205</v>
      </c>
      <c r="G1" s="19" t="s">
        <v>311</v>
      </c>
      <c r="H1" s="19">
        <f>'P&amp;L'!$D$3</f>
        <v>0</v>
      </c>
      <c r="I1" s="19"/>
      <c r="J1" s="20"/>
      <c r="K1" s="19"/>
      <c r="L1" s="20"/>
      <c r="M1" s="21"/>
      <c r="N1" s="21"/>
      <c r="O1" s="21"/>
      <c r="P1" s="21"/>
      <c r="Q1" s="21"/>
      <c r="R1" s="21"/>
      <c r="S1" s="40" t="s">
        <v>312</v>
      </c>
      <c r="T1" s="46">
        <f>-'P&amp;L'!F10</f>
        <v>0</v>
      </c>
      <c r="X1" s="1" t="s">
        <v>205</v>
      </c>
    </row>
    <row r="2" spans="3:24" x14ac:dyDescent="0.2">
      <c r="C2" s="4" t="str">
        <f>C1</f>
        <v>MM/DD/YYYY</v>
      </c>
      <c r="E2" s="9" t="str">
        <f t="shared" ref="E2:E62" si="0">"Q-"&amp;H2&amp;TEXT(C2,"mmyy")</f>
        <v>Q-0MM/DD/YYYY</v>
      </c>
      <c r="F2" s="9" t="s">
        <v>205</v>
      </c>
      <c r="G2" s="19" t="s">
        <v>313</v>
      </c>
      <c r="H2" s="19">
        <f>'P&amp;L'!$D$3</f>
        <v>0</v>
      </c>
      <c r="I2" s="19"/>
      <c r="J2" s="20"/>
      <c r="K2" s="19"/>
      <c r="L2" s="20"/>
      <c r="M2" s="21"/>
      <c r="N2" s="21"/>
      <c r="O2" s="21"/>
      <c r="P2" s="21"/>
      <c r="Q2" s="21"/>
      <c r="R2" s="21"/>
      <c r="S2" s="40" t="s">
        <v>314</v>
      </c>
      <c r="T2" s="46">
        <f>-'P&amp;L'!F11</f>
        <v>0</v>
      </c>
      <c r="X2" s="1" t="s">
        <v>205</v>
      </c>
    </row>
    <row r="3" spans="3:24" x14ac:dyDescent="0.2">
      <c r="C3" s="4" t="str">
        <f t="shared" ref="C3:C66" si="1">C2</f>
        <v>MM/DD/YYYY</v>
      </c>
      <c r="E3" s="9" t="str">
        <f t="shared" si="0"/>
        <v>Q-0MM/DD/YYYY</v>
      </c>
      <c r="F3" s="9" t="s">
        <v>205</v>
      </c>
      <c r="G3" s="19" t="s">
        <v>315</v>
      </c>
      <c r="H3" s="19">
        <f>'P&amp;L'!$D$3</f>
        <v>0</v>
      </c>
      <c r="I3" s="19"/>
      <c r="J3" s="20"/>
      <c r="K3" s="19"/>
      <c r="L3" s="20"/>
      <c r="M3" s="21"/>
      <c r="N3" s="21"/>
      <c r="O3" s="21"/>
      <c r="P3" s="21"/>
      <c r="Q3" s="21"/>
      <c r="R3" s="21"/>
      <c r="S3" s="40" t="s">
        <v>316</v>
      </c>
      <c r="T3" s="46">
        <f>-'P&amp;L'!F12</f>
        <v>0</v>
      </c>
      <c r="X3" s="1" t="s">
        <v>205</v>
      </c>
    </row>
    <row r="4" spans="3:24" x14ac:dyDescent="0.2">
      <c r="C4" s="4" t="str">
        <f t="shared" si="1"/>
        <v>MM/DD/YYYY</v>
      </c>
      <c r="E4" s="9" t="str">
        <f t="shared" si="0"/>
        <v>Q-0MM/DD/YYYY</v>
      </c>
      <c r="F4" s="9" t="s">
        <v>205</v>
      </c>
      <c r="G4" s="19" t="s">
        <v>317</v>
      </c>
      <c r="H4" s="19">
        <f>'P&amp;L'!$D$3</f>
        <v>0</v>
      </c>
      <c r="I4" s="19"/>
      <c r="J4" s="20"/>
      <c r="K4" s="19"/>
      <c r="L4" s="20"/>
      <c r="M4" s="21"/>
      <c r="N4" s="21"/>
      <c r="O4" s="21"/>
      <c r="P4" s="21"/>
      <c r="Q4" s="21"/>
      <c r="R4" s="21"/>
      <c r="S4" s="40" t="s">
        <v>318</v>
      </c>
      <c r="T4" s="46">
        <f>-'P&amp;L'!F13</f>
        <v>0</v>
      </c>
      <c r="X4" s="1" t="s">
        <v>205</v>
      </c>
    </row>
    <row r="5" spans="3:24" x14ac:dyDescent="0.2">
      <c r="C5" s="4" t="str">
        <f t="shared" si="1"/>
        <v>MM/DD/YYYY</v>
      </c>
      <c r="E5" s="9" t="str">
        <f t="shared" si="0"/>
        <v>Q-0MM/DD/YYYY</v>
      </c>
      <c r="F5" s="9" t="s">
        <v>205</v>
      </c>
      <c r="G5" s="19" t="s">
        <v>319</v>
      </c>
      <c r="H5" s="19">
        <f>'P&amp;L'!$D$3</f>
        <v>0</v>
      </c>
      <c r="I5" s="19"/>
      <c r="J5" s="20"/>
      <c r="K5" s="19"/>
      <c r="L5" s="20"/>
      <c r="M5" s="21"/>
      <c r="N5" s="21"/>
      <c r="O5" s="21"/>
      <c r="P5" s="21"/>
      <c r="Q5" s="21"/>
      <c r="R5" s="21"/>
      <c r="S5" s="40" t="s">
        <v>320</v>
      </c>
      <c r="T5" s="46">
        <f>-'P&amp;L'!F14</f>
        <v>0</v>
      </c>
      <c r="X5" s="1" t="s">
        <v>205</v>
      </c>
    </row>
    <row r="6" spans="3:24" x14ac:dyDescent="0.2">
      <c r="C6" s="4" t="str">
        <f t="shared" si="1"/>
        <v>MM/DD/YYYY</v>
      </c>
      <c r="E6" s="9" t="str">
        <f t="shared" si="0"/>
        <v>Q-0MM/DD/YYYY</v>
      </c>
      <c r="F6" s="9" t="s">
        <v>205</v>
      </c>
      <c r="G6" s="19" t="s">
        <v>321</v>
      </c>
      <c r="H6" s="19">
        <f>'P&amp;L'!$D$3</f>
        <v>0</v>
      </c>
      <c r="I6" s="19"/>
      <c r="J6" s="20"/>
      <c r="K6" s="19"/>
      <c r="L6" s="20"/>
      <c r="M6" s="21"/>
      <c r="N6" s="21"/>
      <c r="O6" s="21"/>
      <c r="P6" s="21"/>
      <c r="Q6" s="21"/>
      <c r="R6" s="21"/>
      <c r="S6" s="40" t="s">
        <v>322</v>
      </c>
      <c r="T6" s="46">
        <f>-'P&amp;L'!F15</f>
        <v>0</v>
      </c>
      <c r="X6" s="1" t="s">
        <v>205</v>
      </c>
    </row>
    <row r="7" spans="3:24" x14ac:dyDescent="0.2">
      <c r="C7" s="4" t="str">
        <f t="shared" si="1"/>
        <v>MM/DD/YYYY</v>
      </c>
      <c r="E7" s="9" t="str">
        <f t="shared" si="0"/>
        <v>Q-0MM/DD/YYYY</v>
      </c>
      <c r="F7" s="9" t="s">
        <v>205</v>
      </c>
      <c r="G7" s="19" t="s">
        <v>323</v>
      </c>
      <c r="H7" s="19">
        <f>'P&amp;L'!$D$3</f>
        <v>0</v>
      </c>
      <c r="I7" s="19"/>
      <c r="J7" s="20"/>
      <c r="K7" s="19"/>
      <c r="L7" s="20"/>
      <c r="M7" s="21"/>
      <c r="N7" s="21"/>
      <c r="O7" s="21"/>
      <c r="P7" s="21"/>
      <c r="Q7" s="21"/>
      <c r="R7" s="21"/>
      <c r="S7" s="40" t="s">
        <v>324</v>
      </c>
      <c r="T7" s="46">
        <f>-'P&amp;L'!F16</f>
        <v>0</v>
      </c>
      <c r="X7" s="1" t="s">
        <v>205</v>
      </c>
    </row>
    <row r="8" spans="3:24" x14ac:dyDescent="0.2">
      <c r="C8" s="4" t="str">
        <f t="shared" si="1"/>
        <v>MM/DD/YYYY</v>
      </c>
      <c r="E8" s="9" t="str">
        <f t="shared" si="0"/>
        <v>Q-0MM/DD/YYYY</v>
      </c>
      <c r="F8" s="9" t="s">
        <v>205</v>
      </c>
      <c r="G8" s="19" t="s">
        <v>325</v>
      </c>
      <c r="H8" s="19">
        <f>'P&amp;L'!$D$3</f>
        <v>0</v>
      </c>
      <c r="I8" s="19"/>
      <c r="J8" s="20"/>
      <c r="K8" s="19"/>
      <c r="L8" s="20"/>
      <c r="M8" s="21"/>
      <c r="N8" s="21"/>
      <c r="O8" s="21"/>
      <c r="P8" s="21"/>
      <c r="Q8" s="21"/>
      <c r="R8" s="21"/>
      <c r="S8" s="40" t="s">
        <v>326</v>
      </c>
      <c r="T8" s="46">
        <f>-'P&amp;L'!F17</f>
        <v>0</v>
      </c>
      <c r="X8" s="1" t="s">
        <v>205</v>
      </c>
    </row>
    <row r="9" spans="3:24" x14ac:dyDescent="0.2">
      <c r="C9" s="4" t="str">
        <f t="shared" si="1"/>
        <v>MM/DD/YYYY</v>
      </c>
      <c r="E9" s="9" t="str">
        <f t="shared" si="0"/>
        <v>Q-0MM/DD/YYYY</v>
      </c>
      <c r="F9" s="9" t="s">
        <v>205</v>
      </c>
      <c r="G9" s="19" t="s">
        <v>327</v>
      </c>
      <c r="H9" s="19">
        <f>'P&amp;L'!$D$3</f>
        <v>0</v>
      </c>
      <c r="I9" s="19"/>
      <c r="J9" s="20"/>
      <c r="K9" s="19"/>
      <c r="L9" s="20"/>
      <c r="M9" s="21"/>
      <c r="N9" s="21"/>
      <c r="O9" s="21"/>
      <c r="P9" s="21"/>
      <c r="Q9" s="21"/>
      <c r="R9" s="21"/>
      <c r="S9" s="40" t="s">
        <v>328</v>
      </c>
      <c r="T9" s="46">
        <f>-'P&amp;L'!F18</f>
        <v>0</v>
      </c>
      <c r="X9" s="1" t="s">
        <v>205</v>
      </c>
    </row>
    <row r="10" spans="3:24" x14ac:dyDescent="0.2">
      <c r="C10" s="4" t="str">
        <f t="shared" si="1"/>
        <v>MM/DD/YYYY</v>
      </c>
      <c r="E10" s="9" t="str">
        <f t="shared" si="0"/>
        <v>Q-0MM/DD/YYYY</v>
      </c>
      <c r="F10" s="9" t="s">
        <v>205</v>
      </c>
      <c r="G10" s="19" t="s">
        <v>329</v>
      </c>
      <c r="H10" s="19">
        <f>'P&amp;L'!$D$3</f>
        <v>0</v>
      </c>
      <c r="I10" s="19"/>
      <c r="J10" s="20"/>
      <c r="K10" s="19"/>
      <c r="L10" s="20"/>
      <c r="M10" s="21"/>
      <c r="N10" s="21"/>
      <c r="O10" s="21"/>
      <c r="P10" s="21"/>
      <c r="Q10" s="21"/>
      <c r="R10" s="21"/>
      <c r="S10" s="40" t="s">
        <v>330</v>
      </c>
      <c r="T10" s="46">
        <f>-'P&amp;L'!F19</f>
        <v>0</v>
      </c>
      <c r="X10" s="1" t="s">
        <v>205</v>
      </c>
    </row>
    <row r="11" spans="3:24" x14ac:dyDescent="0.2">
      <c r="C11" s="4" t="str">
        <f t="shared" si="1"/>
        <v>MM/DD/YYYY</v>
      </c>
      <c r="E11" s="9" t="str">
        <f t="shared" si="0"/>
        <v>Q-0MM/DD/YYYY</v>
      </c>
      <c r="F11" s="9" t="s">
        <v>205</v>
      </c>
      <c r="G11" s="19" t="s">
        <v>331</v>
      </c>
      <c r="H11" s="19">
        <f>'P&amp;L'!$D$3</f>
        <v>0</v>
      </c>
      <c r="I11" s="19"/>
      <c r="J11" s="20"/>
      <c r="K11" s="19"/>
      <c r="L11" s="20"/>
      <c r="M11" s="21"/>
      <c r="N11" s="21"/>
      <c r="O11" s="21"/>
      <c r="P11" s="21"/>
      <c r="Q11" s="21"/>
      <c r="R11" s="21"/>
      <c r="S11" s="40" t="s">
        <v>332</v>
      </c>
      <c r="T11" s="46">
        <f>-'P&amp;L'!F20</f>
        <v>0</v>
      </c>
      <c r="X11" s="1" t="s">
        <v>205</v>
      </c>
    </row>
    <row r="12" spans="3:24" x14ac:dyDescent="0.2">
      <c r="C12" s="4" t="str">
        <f t="shared" si="1"/>
        <v>MM/DD/YYYY</v>
      </c>
      <c r="E12" s="9" t="str">
        <f t="shared" si="0"/>
        <v>Q-0MM/DD/YYYY</v>
      </c>
      <c r="F12" s="9" t="s">
        <v>205</v>
      </c>
      <c r="G12" s="19" t="s">
        <v>333</v>
      </c>
      <c r="H12" s="19">
        <f>'P&amp;L'!$D$3</f>
        <v>0</v>
      </c>
      <c r="I12" s="19"/>
      <c r="J12" s="20"/>
      <c r="K12" s="19"/>
      <c r="L12" s="20"/>
      <c r="M12" s="21"/>
      <c r="N12" s="21"/>
      <c r="O12" s="21"/>
      <c r="P12" s="21"/>
      <c r="Q12" s="21"/>
      <c r="R12" s="21"/>
      <c r="S12" s="40" t="s">
        <v>334</v>
      </c>
      <c r="T12" s="46">
        <f>-'P&amp;L'!F21</f>
        <v>0</v>
      </c>
      <c r="X12" s="1" t="s">
        <v>205</v>
      </c>
    </row>
    <row r="13" spans="3:24" x14ac:dyDescent="0.2">
      <c r="C13" s="4" t="str">
        <f t="shared" si="1"/>
        <v>MM/DD/YYYY</v>
      </c>
      <c r="E13" s="9" t="str">
        <f t="shared" si="0"/>
        <v>Q-0MM/DD/YYYY</v>
      </c>
      <c r="F13" s="9" t="s">
        <v>205</v>
      </c>
      <c r="G13" s="19" t="s">
        <v>335</v>
      </c>
      <c r="H13" s="19">
        <f>'P&amp;L'!$D$3</f>
        <v>0</v>
      </c>
      <c r="I13" s="19"/>
      <c r="J13" s="20"/>
      <c r="K13" s="19"/>
      <c r="L13" s="20"/>
      <c r="M13" s="21"/>
      <c r="N13" s="21"/>
      <c r="O13" s="21"/>
      <c r="P13" s="21"/>
      <c r="Q13" s="21"/>
      <c r="R13" s="21"/>
      <c r="S13" s="40" t="s">
        <v>336</v>
      </c>
      <c r="T13" s="46">
        <f>-'P&amp;L'!F22</f>
        <v>0</v>
      </c>
      <c r="X13" s="1" t="s">
        <v>205</v>
      </c>
    </row>
    <row r="14" spans="3:24" x14ac:dyDescent="0.2">
      <c r="C14" s="4" t="str">
        <f t="shared" si="1"/>
        <v>MM/DD/YYYY</v>
      </c>
      <c r="E14" s="9" t="str">
        <f t="shared" si="0"/>
        <v>Q-0MM/DD/YYYY</v>
      </c>
      <c r="F14" s="9" t="s">
        <v>205</v>
      </c>
      <c r="G14" s="19" t="s">
        <v>337</v>
      </c>
      <c r="H14" s="19">
        <f>'P&amp;L'!$D$3</f>
        <v>0</v>
      </c>
      <c r="I14" s="19"/>
      <c r="J14" s="20"/>
      <c r="K14" s="19"/>
      <c r="L14" s="20"/>
      <c r="M14" s="21"/>
      <c r="N14" s="21"/>
      <c r="O14" s="21"/>
      <c r="P14" s="21"/>
      <c r="Q14" s="21"/>
      <c r="R14" s="21"/>
      <c r="S14" s="40" t="s">
        <v>338</v>
      </c>
      <c r="T14" s="46">
        <f>-'P&amp;L'!F23</f>
        <v>0</v>
      </c>
      <c r="X14" s="1" t="s">
        <v>205</v>
      </c>
    </row>
    <row r="15" spans="3:24" x14ac:dyDescent="0.2">
      <c r="C15" s="4" t="str">
        <f t="shared" si="1"/>
        <v>MM/DD/YYYY</v>
      </c>
      <c r="E15" s="9" t="str">
        <f t="shared" si="0"/>
        <v>Q-0MM/DD/YYYY</v>
      </c>
      <c r="F15" s="9" t="s">
        <v>205</v>
      </c>
      <c r="G15" s="19" t="s">
        <v>339</v>
      </c>
      <c r="H15" s="19">
        <f>'P&amp;L'!$D$3</f>
        <v>0</v>
      </c>
      <c r="I15" s="19"/>
      <c r="J15" s="20"/>
      <c r="K15" s="19"/>
      <c r="L15" s="20"/>
      <c r="M15" s="21"/>
      <c r="N15" s="21"/>
      <c r="O15" s="21"/>
      <c r="P15" s="21"/>
      <c r="Q15" s="21"/>
      <c r="R15" s="21"/>
      <c r="S15" s="40" t="s">
        <v>340</v>
      </c>
      <c r="T15" s="46">
        <f>-'P&amp;L'!F24</f>
        <v>0</v>
      </c>
      <c r="X15" s="1" t="s">
        <v>205</v>
      </c>
    </row>
    <row r="16" spans="3:24" x14ac:dyDescent="0.2">
      <c r="C16" s="4" t="str">
        <f t="shared" si="1"/>
        <v>MM/DD/YYYY</v>
      </c>
      <c r="E16" s="9" t="str">
        <f t="shared" si="0"/>
        <v>Q-0MM/DD/YYYY</v>
      </c>
      <c r="F16" s="9" t="s">
        <v>205</v>
      </c>
      <c r="G16" s="19" t="s">
        <v>341</v>
      </c>
      <c r="H16" s="19">
        <f>'P&amp;L'!$D$3</f>
        <v>0</v>
      </c>
      <c r="I16" s="19"/>
      <c r="J16" s="20"/>
      <c r="K16" s="19"/>
      <c r="L16" s="20"/>
      <c r="M16" s="21"/>
      <c r="N16" s="21"/>
      <c r="O16" s="21"/>
      <c r="P16" s="21"/>
      <c r="Q16" s="21"/>
      <c r="R16" s="21"/>
      <c r="S16" s="40" t="s">
        <v>342</v>
      </c>
      <c r="T16" s="46">
        <f>-'P&amp;L'!F25</f>
        <v>0</v>
      </c>
      <c r="X16" s="1" t="s">
        <v>205</v>
      </c>
    </row>
    <row r="17" spans="3:24" x14ac:dyDescent="0.2">
      <c r="C17" s="4" t="str">
        <f t="shared" si="1"/>
        <v>MM/DD/YYYY</v>
      </c>
      <c r="E17" s="9" t="str">
        <f t="shared" si="0"/>
        <v>Q-0MM/DD/YYYY</v>
      </c>
      <c r="F17" s="9" t="s">
        <v>205</v>
      </c>
      <c r="G17" s="19" t="s">
        <v>343</v>
      </c>
      <c r="H17" s="19">
        <f>'P&amp;L'!$D$3</f>
        <v>0</v>
      </c>
      <c r="I17" s="19"/>
      <c r="J17" s="20"/>
      <c r="K17" s="19"/>
      <c r="L17" s="20"/>
      <c r="M17" s="21"/>
      <c r="N17" s="21"/>
      <c r="O17" s="21"/>
      <c r="P17" s="21"/>
      <c r="Q17" s="21"/>
      <c r="R17" s="21"/>
      <c r="S17" s="40" t="s">
        <v>344</v>
      </c>
      <c r="T17" s="46">
        <f>-'P&amp;L'!F26</f>
        <v>0</v>
      </c>
      <c r="X17" s="1" t="s">
        <v>205</v>
      </c>
    </row>
    <row r="18" spans="3:24" x14ac:dyDescent="0.2">
      <c r="C18" s="4" t="str">
        <f t="shared" si="1"/>
        <v>MM/DD/YYYY</v>
      </c>
      <c r="E18" s="9" t="str">
        <f t="shared" si="0"/>
        <v>Q-0MM/DD/YYYY</v>
      </c>
      <c r="F18" s="9" t="s">
        <v>205</v>
      </c>
      <c r="G18" s="19" t="s">
        <v>345</v>
      </c>
      <c r="H18" s="19">
        <f>'P&amp;L'!$D$3</f>
        <v>0</v>
      </c>
      <c r="I18" s="19"/>
      <c r="J18" s="20"/>
      <c r="K18" s="19"/>
      <c r="L18" s="20"/>
      <c r="M18" s="21"/>
      <c r="N18" s="21"/>
      <c r="O18" s="21"/>
      <c r="P18" s="21"/>
      <c r="Q18" s="21"/>
      <c r="R18" s="21"/>
      <c r="S18" s="40" t="s">
        <v>346</v>
      </c>
      <c r="T18" s="46">
        <f>-'P&amp;L'!F27</f>
        <v>0</v>
      </c>
      <c r="X18" s="1" t="s">
        <v>205</v>
      </c>
    </row>
    <row r="19" spans="3:24" x14ac:dyDescent="0.2">
      <c r="C19" s="4" t="str">
        <f t="shared" si="1"/>
        <v>MM/DD/YYYY</v>
      </c>
      <c r="E19" s="9" t="str">
        <f t="shared" si="0"/>
        <v>Q-0MM/DD/YYYY</v>
      </c>
      <c r="F19" s="9" t="s">
        <v>205</v>
      </c>
      <c r="G19" s="19" t="s">
        <v>347</v>
      </c>
      <c r="H19" s="19">
        <f>'P&amp;L'!$D$3</f>
        <v>0</v>
      </c>
      <c r="I19" s="19"/>
      <c r="J19" s="20"/>
      <c r="K19" s="19"/>
      <c r="L19" s="20"/>
      <c r="M19" s="21"/>
      <c r="N19" s="21"/>
      <c r="O19" s="21"/>
      <c r="P19" s="21"/>
      <c r="Q19" s="21"/>
      <c r="R19" s="21"/>
      <c r="S19" s="40" t="s">
        <v>348</v>
      </c>
      <c r="T19" s="46">
        <f>-'P&amp;L'!F28</f>
        <v>0</v>
      </c>
      <c r="X19" s="1" t="s">
        <v>205</v>
      </c>
    </row>
    <row r="20" spans="3:24" x14ac:dyDescent="0.2">
      <c r="C20" s="4" t="str">
        <f t="shared" si="1"/>
        <v>MM/DD/YYYY</v>
      </c>
      <c r="E20" s="9" t="str">
        <f t="shared" si="0"/>
        <v>Q-0MM/DD/YYYY</v>
      </c>
      <c r="F20" s="9" t="s">
        <v>205</v>
      </c>
      <c r="G20" s="19" t="s">
        <v>349</v>
      </c>
      <c r="H20" s="19">
        <f>'P&amp;L'!$D$3</f>
        <v>0</v>
      </c>
      <c r="I20" s="19"/>
      <c r="J20" s="20"/>
      <c r="K20" s="19"/>
      <c r="L20" s="20"/>
      <c r="M20" s="21"/>
      <c r="N20" s="21"/>
      <c r="O20" s="21"/>
      <c r="P20" s="21"/>
      <c r="Q20" s="21"/>
      <c r="R20" s="21"/>
      <c r="S20" s="40" t="s">
        <v>350</v>
      </c>
      <c r="T20" s="46">
        <f>-'P&amp;L'!F29</f>
        <v>0</v>
      </c>
      <c r="X20" s="1" t="s">
        <v>205</v>
      </c>
    </row>
    <row r="21" spans="3:24" x14ac:dyDescent="0.2">
      <c r="C21" s="4" t="str">
        <f t="shared" si="1"/>
        <v>MM/DD/YYYY</v>
      </c>
      <c r="E21" s="9" t="str">
        <f t="shared" si="0"/>
        <v>Q-0MM/DD/YYYY</v>
      </c>
      <c r="F21" s="9" t="s">
        <v>205</v>
      </c>
      <c r="G21" s="19" t="s">
        <v>351</v>
      </c>
      <c r="H21" s="19">
        <f>'P&amp;L'!$D$3</f>
        <v>0</v>
      </c>
      <c r="I21" s="19"/>
      <c r="J21" s="20"/>
      <c r="K21" s="19"/>
      <c r="L21" s="20"/>
      <c r="M21" s="21"/>
      <c r="N21" s="21"/>
      <c r="O21" s="21"/>
      <c r="P21" s="21"/>
      <c r="Q21" s="21"/>
      <c r="R21" s="21"/>
      <c r="S21" s="40" t="s">
        <v>352</v>
      </c>
      <c r="T21" s="46">
        <f>-'P&amp;L'!F30</f>
        <v>0</v>
      </c>
      <c r="X21" s="1" t="s">
        <v>205</v>
      </c>
    </row>
    <row r="22" spans="3:24" x14ac:dyDescent="0.2">
      <c r="C22" s="4" t="str">
        <f t="shared" si="1"/>
        <v>MM/DD/YYYY</v>
      </c>
      <c r="E22" s="9" t="str">
        <f t="shared" si="0"/>
        <v>Q-0MM/DD/YYYY</v>
      </c>
      <c r="F22" s="9" t="s">
        <v>205</v>
      </c>
      <c r="G22" s="19" t="s">
        <v>353</v>
      </c>
      <c r="H22" s="19">
        <f>'P&amp;L'!$D$3</f>
        <v>0</v>
      </c>
      <c r="I22" s="19"/>
      <c r="J22" s="20"/>
      <c r="K22" s="19"/>
      <c r="L22" s="20"/>
      <c r="M22" s="21"/>
      <c r="N22" s="21"/>
      <c r="O22" s="21"/>
      <c r="P22" s="21"/>
      <c r="Q22" s="21"/>
      <c r="R22" s="21"/>
      <c r="S22" s="40" t="s">
        <v>354</v>
      </c>
      <c r="T22" s="46">
        <f>-'P&amp;L'!F31</f>
        <v>0</v>
      </c>
      <c r="X22" s="1" t="s">
        <v>205</v>
      </c>
    </row>
    <row r="23" spans="3:24" x14ac:dyDescent="0.2">
      <c r="C23" s="4" t="str">
        <f t="shared" si="1"/>
        <v>MM/DD/YYYY</v>
      </c>
      <c r="E23" s="9" t="str">
        <f t="shared" si="0"/>
        <v>Q-0MM/DD/YYYY</v>
      </c>
      <c r="F23" s="9" t="s">
        <v>205</v>
      </c>
      <c r="G23" s="19" t="s">
        <v>355</v>
      </c>
      <c r="H23" s="19">
        <f>'P&amp;L'!$D$3</f>
        <v>0</v>
      </c>
      <c r="I23" s="19"/>
      <c r="J23" s="20"/>
      <c r="K23" s="19"/>
      <c r="L23" s="20"/>
      <c r="M23" s="21"/>
      <c r="N23" s="21"/>
      <c r="O23" s="21"/>
      <c r="P23" s="21"/>
      <c r="Q23" s="21"/>
      <c r="R23" s="21"/>
      <c r="S23" s="40" t="s">
        <v>356</v>
      </c>
      <c r="T23" s="46">
        <f>-'P&amp;L'!F32</f>
        <v>0</v>
      </c>
      <c r="X23" s="1" t="s">
        <v>205</v>
      </c>
    </row>
    <row r="24" spans="3:24" x14ac:dyDescent="0.2">
      <c r="C24" s="4" t="str">
        <f t="shared" si="1"/>
        <v>MM/DD/YYYY</v>
      </c>
      <c r="E24" s="9" t="str">
        <f t="shared" si="0"/>
        <v>Q-0MM/DD/YYYY</v>
      </c>
      <c r="F24" s="9" t="s">
        <v>205</v>
      </c>
      <c r="G24" s="19" t="s">
        <v>357</v>
      </c>
      <c r="H24" s="19">
        <f>'P&amp;L'!$D$3</f>
        <v>0</v>
      </c>
      <c r="I24" s="19"/>
      <c r="J24" s="20"/>
      <c r="K24" s="19"/>
      <c r="L24" s="20"/>
      <c r="M24" s="21"/>
      <c r="N24" s="21"/>
      <c r="O24" s="21"/>
      <c r="P24" s="21"/>
      <c r="Q24" s="21"/>
      <c r="R24" s="21"/>
      <c r="S24" s="40" t="s">
        <v>358</v>
      </c>
      <c r="T24" s="46">
        <f>-'P&amp;L'!F33</f>
        <v>0</v>
      </c>
      <c r="X24" s="1" t="s">
        <v>205</v>
      </c>
    </row>
    <row r="25" spans="3:24" x14ac:dyDescent="0.2">
      <c r="C25" s="4" t="str">
        <f t="shared" si="1"/>
        <v>MM/DD/YYYY</v>
      </c>
      <c r="E25" s="9" t="str">
        <f t="shared" si="0"/>
        <v>Q-0MM/DD/YYYY</v>
      </c>
      <c r="F25" s="9" t="s">
        <v>205</v>
      </c>
      <c r="G25" s="19" t="s">
        <v>359</v>
      </c>
      <c r="H25" s="19">
        <f>'P&amp;L'!$D$3</f>
        <v>0</v>
      </c>
      <c r="I25" s="19"/>
      <c r="J25" s="20"/>
      <c r="K25" s="19"/>
      <c r="L25" s="20"/>
      <c r="M25" s="21"/>
      <c r="N25" s="21"/>
      <c r="O25" s="21"/>
      <c r="P25" s="21"/>
      <c r="Q25" s="21"/>
      <c r="R25" s="21"/>
      <c r="S25" s="40" t="s">
        <v>360</v>
      </c>
      <c r="T25" s="46">
        <f>-'P&amp;L'!F34</f>
        <v>0</v>
      </c>
      <c r="X25" s="1" t="s">
        <v>205</v>
      </c>
    </row>
    <row r="26" spans="3:24" x14ac:dyDescent="0.2">
      <c r="C26" s="4" t="str">
        <f t="shared" si="1"/>
        <v>MM/DD/YYYY</v>
      </c>
      <c r="E26" s="9" t="str">
        <f t="shared" si="0"/>
        <v>Q-0MM/DD/YYYY</v>
      </c>
      <c r="F26" s="9" t="s">
        <v>205</v>
      </c>
      <c r="G26" s="19" t="s">
        <v>361</v>
      </c>
      <c r="H26" s="19">
        <f>'P&amp;L'!$D$3</f>
        <v>0</v>
      </c>
      <c r="I26" s="19"/>
      <c r="J26" s="20"/>
      <c r="K26" s="19"/>
      <c r="L26" s="20"/>
      <c r="M26" s="21"/>
      <c r="N26" s="21"/>
      <c r="O26" s="21"/>
      <c r="P26" s="21"/>
      <c r="Q26" s="21"/>
      <c r="R26" s="21"/>
      <c r="S26" s="40" t="s">
        <v>362</v>
      </c>
      <c r="T26" s="46">
        <f>-'P&amp;L'!F35</f>
        <v>0</v>
      </c>
      <c r="X26" s="1" t="s">
        <v>205</v>
      </c>
    </row>
    <row r="27" spans="3:24" x14ac:dyDescent="0.2">
      <c r="C27" s="4" t="str">
        <f t="shared" si="1"/>
        <v>MM/DD/YYYY</v>
      </c>
      <c r="E27" s="9" t="str">
        <f t="shared" si="0"/>
        <v>Q-0MM/DD/YYYY</v>
      </c>
      <c r="F27" s="9" t="s">
        <v>205</v>
      </c>
      <c r="G27" s="19" t="s">
        <v>363</v>
      </c>
      <c r="H27" s="19">
        <f>'P&amp;L'!$D$3</f>
        <v>0</v>
      </c>
      <c r="I27" s="19"/>
      <c r="J27" s="20"/>
      <c r="K27" s="19"/>
      <c r="L27" s="20"/>
      <c r="M27" s="21"/>
      <c r="N27" s="21"/>
      <c r="O27" s="21"/>
      <c r="P27" s="21"/>
      <c r="Q27" s="21"/>
      <c r="R27" s="21"/>
      <c r="S27" s="40" t="s">
        <v>364</v>
      </c>
      <c r="T27" s="46">
        <f>-'P&amp;L'!F36</f>
        <v>0</v>
      </c>
      <c r="X27" s="1" t="s">
        <v>205</v>
      </c>
    </row>
    <row r="28" spans="3:24" x14ac:dyDescent="0.2">
      <c r="C28" s="4" t="str">
        <f t="shared" si="1"/>
        <v>MM/DD/YYYY</v>
      </c>
      <c r="E28" s="9" t="str">
        <f t="shared" si="0"/>
        <v>Q-0MM/DD/YYYY</v>
      </c>
      <c r="F28" s="9" t="s">
        <v>205</v>
      </c>
      <c r="G28" s="19" t="s">
        <v>365</v>
      </c>
      <c r="H28" s="19">
        <f>'P&amp;L'!$D$3</f>
        <v>0</v>
      </c>
      <c r="I28" s="19"/>
      <c r="J28" s="20"/>
      <c r="K28" s="19"/>
      <c r="L28" s="20"/>
      <c r="M28" s="21"/>
      <c r="N28" s="21"/>
      <c r="O28" s="21"/>
      <c r="P28" s="21"/>
      <c r="Q28" s="21"/>
      <c r="R28" s="21"/>
      <c r="S28" s="40" t="s">
        <v>366</v>
      </c>
      <c r="T28" s="46">
        <f>-'P&amp;L'!F37</f>
        <v>0</v>
      </c>
      <c r="X28" s="1" t="s">
        <v>205</v>
      </c>
    </row>
    <row r="29" spans="3:24" x14ac:dyDescent="0.2">
      <c r="C29" s="4" t="str">
        <f t="shared" si="1"/>
        <v>MM/DD/YYYY</v>
      </c>
      <c r="E29" s="9" t="str">
        <f t="shared" si="0"/>
        <v>Q-0MM/DD/YYYY</v>
      </c>
      <c r="F29" s="9" t="s">
        <v>205</v>
      </c>
      <c r="G29" s="19" t="s">
        <v>367</v>
      </c>
      <c r="H29" s="19">
        <f>'P&amp;L'!$D$3</f>
        <v>0</v>
      </c>
      <c r="I29" s="19"/>
      <c r="J29" s="20"/>
      <c r="K29" s="19"/>
      <c r="L29" s="20"/>
      <c r="M29" s="21"/>
      <c r="N29" s="21"/>
      <c r="O29" s="21"/>
      <c r="P29" s="21"/>
      <c r="Q29" s="21"/>
      <c r="R29" s="21"/>
      <c r="S29" s="40" t="s">
        <v>368</v>
      </c>
      <c r="T29" s="46">
        <f>-'P&amp;L'!F38</f>
        <v>0</v>
      </c>
      <c r="X29" s="1" t="s">
        <v>205</v>
      </c>
    </row>
    <row r="30" spans="3:24" x14ac:dyDescent="0.2">
      <c r="C30" s="4" t="str">
        <f t="shared" si="1"/>
        <v>MM/DD/YYYY</v>
      </c>
      <c r="E30" s="9" t="str">
        <f t="shared" si="0"/>
        <v>Q-0MM/DD/YYYY</v>
      </c>
      <c r="F30" s="9" t="s">
        <v>205</v>
      </c>
      <c r="G30" s="19" t="s">
        <v>369</v>
      </c>
      <c r="H30" s="19">
        <f>'P&amp;L'!$D$3</f>
        <v>0</v>
      </c>
      <c r="I30" s="19"/>
      <c r="J30" s="20"/>
      <c r="K30" s="19"/>
      <c r="L30" s="20"/>
      <c r="M30" s="21"/>
      <c r="N30" s="21"/>
      <c r="O30" s="21"/>
      <c r="P30" s="21"/>
      <c r="Q30" s="21"/>
      <c r="R30" s="21"/>
      <c r="S30" s="40" t="s">
        <v>370</v>
      </c>
      <c r="T30" s="46">
        <f>-'P&amp;L'!F39</f>
        <v>0</v>
      </c>
      <c r="X30" s="1" t="s">
        <v>205</v>
      </c>
    </row>
    <row r="31" spans="3:24" x14ac:dyDescent="0.2">
      <c r="C31" s="4" t="str">
        <f t="shared" si="1"/>
        <v>MM/DD/YYYY</v>
      </c>
      <c r="E31" s="9" t="str">
        <f t="shared" si="0"/>
        <v>Q-0MM/DD/YYYY</v>
      </c>
      <c r="F31" s="9" t="s">
        <v>205</v>
      </c>
      <c r="G31" s="19" t="s">
        <v>371</v>
      </c>
      <c r="H31" s="19">
        <f>'P&amp;L'!$D$3</f>
        <v>0</v>
      </c>
      <c r="I31" s="19"/>
      <c r="J31" s="20"/>
      <c r="K31" s="19"/>
      <c r="L31" s="20"/>
      <c r="M31" s="21"/>
      <c r="N31" s="21"/>
      <c r="O31" s="21"/>
      <c r="P31" s="21"/>
      <c r="Q31" s="21"/>
      <c r="R31" s="21"/>
      <c r="S31" s="40" t="s">
        <v>372</v>
      </c>
      <c r="T31" s="46">
        <f>-'P&amp;L'!F40</f>
        <v>0</v>
      </c>
      <c r="X31" s="1" t="s">
        <v>205</v>
      </c>
    </row>
    <row r="32" spans="3:24" x14ac:dyDescent="0.2">
      <c r="C32" s="4" t="str">
        <f t="shared" si="1"/>
        <v>MM/DD/YYYY</v>
      </c>
      <c r="E32" s="9" t="str">
        <f t="shared" si="0"/>
        <v>Q-0MM/DD/YYYY</v>
      </c>
      <c r="F32" s="9" t="s">
        <v>205</v>
      </c>
      <c r="G32" s="19" t="s">
        <v>373</v>
      </c>
      <c r="H32" s="19">
        <f>'P&amp;L'!$D$3</f>
        <v>0</v>
      </c>
      <c r="I32" s="19"/>
      <c r="J32" s="20"/>
      <c r="K32" s="19"/>
      <c r="L32" s="20"/>
      <c r="M32" s="21"/>
      <c r="N32" s="21"/>
      <c r="O32" s="21"/>
      <c r="P32" s="21"/>
      <c r="Q32" s="21"/>
      <c r="R32" s="21"/>
      <c r="S32" s="40" t="s">
        <v>374</v>
      </c>
      <c r="T32" s="46">
        <f>-'P&amp;L'!F41</f>
        <v>0</v>
      </c>
      <c r="X32" s="1" t="s">
        <v>205</v>
      </c>
    </row>
    <row r="33" spans="3:24" x14ac:dyDescent="0.2">
      <c r="C33" s="4" t="str">
        <f t="shared" si="1"/>
        <v>MM/DD/YYYY</v>
      </c>
      <c r="E33" s="9" t="str">
        <f t="shared" si="0"/>
        <v>Q-0MM/DD/YYYY</v>
      </c>
      <c r="F33" s="9" t="s">
        <v>205</v>
      </c>
      <c r="G33" s="19" t="s">
        <v>375</v>
      </c>
      <c r="H33" s="19">
        <f>'P&amp;L'!$D$3</f>
        <v>0</v>
      </c>
      <c r="I33" s="19"/>
      <c r="J33" s="20"/>
      <c r="K33" s="19"/>
      <c r="L33" s="20"/>
      <c r="M33" s="21"/>
      <c r="N33" s="21"/>
      <c r="O33" s="21"/>
      <c r="P33" s="21"/>
      <c r="Q33" s="21"/>
      <c r="R33" s="21"/>
      <c r="S33" s="40" t="s">
        <v>376</v>
      </c>
      <c r="T33" s="46">
        <f>-'P&amp;L'!F42</f>
        <v>0</v>
      </c>
      <c r="X33" s="1" t="s">
        <v>205</v>
      </c>
    </row>
    <row r="34" spans="3:24" x14ac:dyDescent="0.2">
      <c r="C34" s="4" t="str">
        <f t="shared" si="1"/>
        <v>MM/DD/YYYY</v>
      </c>
      <c r="E34" s="9" t="str">
        <f t="shared" si="0"/>
        <v>Q-0MM/DD/YYYY</v>
      </c>
      <c r="F34" s="9" t="s">
        <v>205</v>
      </c>
      <c r="G34" s="19" t="s">
        <v>377</v>
      </c>
      <c r="H34" s="19">
        <f>'P&amp;L'!$D$3</f>
        <v>0</v>
      </c>
      <c r="I34" s="19"/>
      <c r="J34" s="20"/>
      <c r="K34" s="19"/>
      <c r="L34" s="20"/>
      <c r="M34" s="21"/>
      <c r="N34" s="21"/>
      <c r="O34" s="21"/>
      <c r="P34" s="21"/>
      <c r="Q34" s="21"/>
      <c r="R34" s="21"/>
      <c r="S34" s="40" t="s">
        <v>222</v>
      </c>
      <c r="T34" s="46">
        <f>-'P&amp;L'!F43</f>
        <v>0</v>
      </c>
      <c r="X34" s="1" t="s">
        <v>205</v>
      </c>
    </row>
    <row r="35" spans="3:24" x14ac:dyDescent="0.2">
      <c r="C35" s="4" t="str">
        <f t="shared" si="1"/>
        <v>MM/DD/YYYY</v>
      </c>
      <c r="E35" s="9" t="str">
        <f t="shared" si="0"/>
        <v>Q-0MM/DD/YYYY</v>
      </c>
      <c r="F35" s="9" t="s">
        <v>205</v>
      </c>
      <c r="G35" s="19" t="s">
        <v>378</v>
      </c>
      <c r="H35" s="19">
        <f>'P&amp;L'!$D$3</f>
        <v>0</v>
      </c>
      <c r="I35" s="19"/>
      <c r="J35" s="20"/>
      <c r="K35" s="19"/>
      <c r="L35" s="20"/>
      <c r="M35" s="21"/>
      <c r="N35" s="21"/>
      <c r="O35" s="21"/>
      <c r="P35" s="21"/>
      <c r="Q35" s="21"/>
      <c r="R35" s="21"/>
      <c r="S35" s="40" t="s">
        <v>379</v>
      </c>
      <c r="T35" s="46">
        <f>-'P&amp;L'!F44</f>
        <v>0</v>
      </c>
      <c r="X35" s="1" t="s">
        <v>205</v>
      </c>
    </row>
    <row r="36" spans="3:24" x14ac:dyDescent="0.2">
      <c r="C36" s="4" t="str">
        <f t="shared" si="1"/>
        <v>MM/DD/YYYY</v>
      </c>
      <c r="E36" s="9" t="str">
        <f t="shared" si="0"/>
        <v>Q-0MM/DD/YYYY</v>
      </c>
      <c r="F36" s="9" t="s">
        <v>205</v>
      </c>
      <c r="G36" s="19" t="s">
        <v>380</v>
      </c>
      <c r="H36" s="19">
        <f>'P&amp;L'!$D$3</f>
        <v>0</v>
      </c>
      <c r="I36" s="19"/>
      <c r="J36" s="20"/>
      <c r="K36" s="19"/>
      <c r="L36" s="20"/>
      <c r="M36" s="21"/>
      <c r="N36" s="21"/>
      <c r="O36" s="21"/>
      <c r="P36" s="21"/>
      <c r="Q36" s="21"/>
      <c r="R36" s="21"/>
      <c r="S36" s="40" t="s">
        <v>381</v>
      </c>
      <c r="T36" s="46">
        <f>-'P&amp;L'!F45</f>
        <v>0</v>
      </c>
      <c r="X36" s="1" t="s">
        <v>205</v>
      </c>
    </row>
    <row r="37" spans="3:24" x14ac:dyDescent="0.2">
      <c r="C37" s="4" t="str">
        <f t="shared" si="1"/>
        <v>MM/DD/YYYY</v>
      </c>
      <c r="E37" s="9" t="str">
        <f t="shared" si="0"/>
        <v>Q-0MM/DD/YYYY</v>
      </c>
      <c r="F37" s="9" t="s">
        <v>205</v>
      </c>
      <c r="G37" s="19" t="s">
        <v>382</v>
      </c>
      <c r="H37" s="19">
        <f>'P&amp;L'!$D$3</f>
        <v>0</v>
      </c>
      <c r="I37" s="19"/>
      <c r="J37" s="20"/>
      <c r="K37" s="19"/>
      <c r="L37" s="20"/>
      <c r="M37" s="21"/>
      <c r="N37" s="21"/>
      <c r="O37" s="21"/>
      <c r="P37" s="21"/>
      <c r="Q37" s="21"/>
      <c r="R37" s="21"/>
      <c r="S37" s="40" t="s">
        <v>383</v>
      </c>
      <c r="T37" s="46">
        <f>-'P&amp;L'!F46</f>
        <v>0</v>
      </c>
      <c r="X37" s="1" t="s">
        <v>205</v>
      </c>
    </row>
    <row r="38" spans="3:24" x14ac:dyDescent="0.2">
      <c r="C38" s="4" t="str">
        <f t="shared" si="1"/>
        <v>MM/DD/YYYY</v>
      </c>
      <c r="E38" s="9" t="str">
        <f t="shared" si="0"/>
        <v>Q-0MM/DD/YYYY</v>
      </c>
      <c r="F38" s="9" t="s">
        <v>205</v>
      </c>
      <c r="G38" s="19" t="s">
        <v>384</v>
      </c>
      <c r="H38" s="19">
        <f>'P&amp;L'!$D$3</f>
        <v>0</v>
      </c>
      <c r="I38" s="19"/>
      <c r="J38" s="20"/>
      <c r="K38" s="19"/>
      <c r="L38" s="20"/>
      <c r="M38" s="21"/>
      <c r="N38" s="21"/>
      <c r="O38" s="21"/>
      <c r="P38" s="21"/>
      <c r="Q38" s="21"/>
      <c r="R38" s="21"/>
      <c r="S38" s="40" t="s">
        <v>385</v>
      </c>
      <c r="T38" s="46">
        <f>-'P&amp;L'!F47</f>
        <v>0</v>
      </c>
      <c r="X38" s="1" t="s">
        <v>205</v>
      </c>
    </row>
    <row r="39" spans="3:24" x14ac:dyDescent="0.2">
      <c r="C39" s="4" t="str">
        <f t="shared" si="1"/>
        <v>MM/DD/YYYY</v>
      </c>
      <c r="E39" s="9" t="str">
        <f t="shared" si="0"/>
        <v>Q-0MM/DD/YYYY</v>
      </c>
      <c r="F39" s="9" t="s">
        <v>205</v>
      </c>
      <c r="G39" s="19" t="s">
        <v>386</v>
      </c>
      <c r="H39" s="19">
        <f>'P&amp;L'!$D$3</f>
        <v>0</v>
      </c>
      <c r="I39" s="19"/>
      <c r="J39" s="20"/>
      <c r="K39" s="19"/>
      <c r="L39" s="20"/>
      <c r="M39" s="21"/>
      <c r="N39" s="21"/>
      <c r="O39" s="21"/>
      <c r="P39" s="21"/>
      <c r="Q39" s="21"/>
      <c r="R39" s="21"/>
      <c r="S39" s="40" t="s">
        <v>387</v>
      </c>
      <c r="T39" s="46">
        <f>-'P&amp;L'!F48</f>
        <v>0</v>
      </c>
      <c r="X39" s="1" t="s">
        <v>205</v>
      </c>
    </row>
    <row r="40" spans="3:24" x14ac:dyDescent="0.2">
      <c r="C40" s="4" t="str">
        <f t="shared" si="1"/>
        <v>MM/DD/YYYY</v>
      </c>
      <c r="E40" s="9" t="str">
        <f t="shared" si="0"/>
        <v>Q-0MM/DD/YYYY</v>
      </c>
      <c r="F40" s="9" t="s">
        <v>205</v>
      </c>
      <c r="G40" s="19" t="s">
        <v>388</v>
      </c>
      <c r="H40" s="19">
        <f>'P&amp;L'!$D$3</f>
        <v>0</v>
      </c>
      <c r="I40" s="19"/>
      <c r="J40" s="20"/>
      <c r="K40" s="19"/>
      <c r="L40" s="20"/>
      <c r="M40" s="21"/>
      <c r="N40" s="21"/>
      <c r="O40" s="21"/>
      <c r="P40" s="21"/>
      <c r="Q40" s="21"/>
      <c r="R40" s="21"/>
      <c r="S40" s="40" t="s">
        <v>389</v>
      </c>
      <c r="T40" s="46">
        <f>-'P&amp;L'!F49</f>
        <v>0</v>
      </c>
      <c r="X40" s="1" t="s">
        <v>205</v>
      </c>
    </row>
    <row r="41" spans="3:24" x14ac:dyDescent="0.2">
      <c r="C41" s="4" t="str">
        <f t="shared" si="1"/>
        <v>MM/DD/YYYY</v>
      </c>
      <c r="E41" s="9" t="str">
        <f t="shared" si="0"/>
        <v>Q-0MM/DD/YYYY</v>
      </c>
      <c r="F41" s="9" t="s">
        <v>205</v>
      </c>
      <c r="G41" s="19" t="s">
        <v>390</v>
      </c>
      <c r="H41" s="19">
        <f>'P&amp;L'!$D$3</f>
        <v>0</v>
      </c>
      <c r="I41" s="19"/>
      <c r="J41" s="20"/>
      <c r="K41" s="19"/>
      <c r="L41" s="20"/>
      <c r="M41" s="21"/>
      <c r="N41" s="21"/>
      <c r="O41" s="21"/>
      <c r="P41" s="21"/>
      <c r="Q41" s="21"/>
      <c r="R41" s="21"/>
      <c r="S41" s="40" t="s">
        <v>245</v>
      </c>
      <c r="T41" s="46">
        <f>-'P&amp;L'!F50</f>
        <v>0</v>
      </c>
      <c r="X41" s="1" t="s">
        <v>205</v>
      </c>
    </row>
    <row r="42" spans="3:24" x14ac:dyDescent="0.2">
      <c r="C42" s="4" t="str">
        <f t="shared" si="1"/>
        <v>MM/DD/YYYY</v>
      </c>
      <c r="E42" s="9" t="str">
        <f t="shared" si="0"/>
        <v>Q-0MM/DD/YYYY</v>
      </c>
      <c r="F42" s="9" t="s">
        <v>205</v>
      </c>
      <c r="G42" s="19" t="s">
        <v>391</v>
      </c>
      <c r="H42" s="19">
        <f>'P&amp;L'!$D$3</f>
        <v>0</v>
      </c>
      <c r="I42" s="19"/>
      <c r="J42" s="20"/>
      <c r="K42" s="19"/>
      <c r="L42" s="20"/>
      <c r="M42" s="21"/>
      <c r="N42" s="21"/>
      <c r="O42" s="21"/>
      <c r="P42" s="21"/>
      <c r="Q42" s="21"/>
      <c r="R42" s="21"/>
      <c r="S42" s="40" t="s">
        <v>392</v>
      </c>
      <c r="T42" s="46">
        <f>-'P&amp;L'!F51</f>
        <v>0</v>
      </c>
      <c r="X42" s="1" t="s">
        <v>205</v>
      </c>
    </row>
    <row r="43" spans="3:24" x14ac:dyDescent="0.2">
      <c r="C43" s="4" t="str">
        <f t="shared" si="1"/>
        <v>MM/DD/YYYY</v>
      </c>
      <c r="E43" s="9" t="str">
        <f t="shared" si="0"/>
        <v>Q-0MM/DD/YYYY</v>
      </c>
      <c r="F43" s="9" t="s">
        <v>205</v>
      </c>
      <c r="G43" s="19" t="s">
        <v>393</v>
      </c>
      <c r="H43" s="19">
        <f>'P&amp;L'!$D$3</f>
        <v>0</v>
      </c>
      <c r="I43" s="19"/>
      <c r="J43" s="20"/>
      <c r="K43" s="19"/>
      <c r="L43" s="20"/>
      <c r="M43" s="21"/>
      <c r="N43" s="21"/>
      <c r="O43" s="21"/>
      <c r="P43" s="21"/>
      <c r="Q43" s="21"/>
      <c r="R43" s="21"/>
      <c r="S43" s="40" t="s">
        <v>394</v>
      </c>
      <c r="T43" s="46">
        <f>-'P&amp;L'!F52</f>
        <v>0</v>
      </c>
      <c r="X43" s="1" t="s">
        <v>205</v>
      </c>
    </row>
    <row r="44" spans="3:24" x14ac:dyDescent="0.2">
      <c r="C44" s="4" t="str">
        <f t="shared" si="1"/>
        <v>MM/DD/YYYY</v>
      </c>
      <c r="E44" s="9" t="str">
        <f t="shared" si="0"/>
        <v>Q-0MM/DD/YYYY</v>
      </c>
      <c r="F44" s="9" t="s">
        <v>205</v>
      </c>
      <c r="G44" s="19" t="s">
        <v>395</v>
      </c>
      <c r="H44" s="19">
        <f>'P&amp;L'!$D$3</f>
        <v>0</v>
      </c>
      <c r="I44" s="19"/>
      <c r="J44" s="20"/>
      <c r="K44" s="19"/>
      <c r="L44" s="20"/>
      <c r="M44" s="21"/>
      <c r="N44" s="21"/>
      <c r="O44" s="21"/>
      <c r="P44" s="21"/>
      <c r="Q44" s="21"/>
      <c r="R44" s="21"/>
      <c r="S44" s="40" t="s">
        <v>396</v>
      </c>
      <c r="T44" s="46">
        <f>-'P&amp;L'!F53</f>
        <v>0</v>
      </c>
      <c r="X44" s="1" t="s">
        <v>205</v>
      </c>
    </row>
    <row r="45" spans="3:24" x14ac:dyDescent="0.2">
      <c r="C45" s="4" t="str">
        <f t="shared" si="1"/>
        <v>MM/DD/YYYY</v>
      </c>
      <c r="E45" s="9" t="str">
        <f t="shared" si="0"/>
        <v>Q-0MM/DD/YYYY</v>
      </c>
      <c r="F45" s="9" t="s">
        <v>205</v>
      </c>
      <c r="G45" s="19" t="s">
        <v>397</v>
      </c>
      <c r="H45" s="19">
        <f>'P&amp;L'!$D$3</f>
        <v>0</v>
      </c>
      <c r="I45" s="19"/>
      <c r="J45" s="20"/>
      <c r="K45" s="19"/>
      <c r="L45" s="20"/>
      <c r="M45" s="21"/>
      <c r="N45" s="21"/>
      <c r="O45" s="21"/>
      <c r="P45" s="21"/>
      <c r="Q45" s="21"/>
      <c r="R45" s="21"/>
      <c r="S45" s="40" t="s">
        <v>398</v>
      </c>
      <c r="T45" s="46">
        <f>-'P&amp;L'!F54</f>
        <v>0</v>
      </c>
      <c r="X45" s="1" t="s">
        <v>205</v>
      </c>
    </row>
    <row r="46" spans="3:24" x14ac:dyDescent="0.2">
      <c r="C46" s="4" t="str">
        <f t="shared" si="1"/>
        <v>MM/DD/YYYY</v>
      </c>
      <c r="E46" s="9" t="str">
        <f t="shared" si="0"/>
        <v>Q-0MM/DD/YYYY</v>
      </c>
      <c r="F46" s="9" t="s">
        <v>205</v>
      </c>
      <c r="G46" s="19" t="s">
        <v>399</v>
      </c>
      <c r="H46" s="19">
        <f>'P&amp;L'!$D$3</f>
        <v>0</v>
      </c>
      <c r="I46" s="19"/>
      <c r="J46" s="20"/>
      <c r="K46" s="19"/>
      <c r="L46" s="20"/>
      <c r="M46" s="21"/>
      <c r="N46" s="21"/>
      <c r="O46" s="21"/>
      <c r="P46" s="21"/>
      <c r="Q46" s="21"/>
      <c r="R46" s="21"/>
      <c r="S46" s="40" t="s">
        <v>400</v>
      </c>
      <c r="T46" s="46">
        <f>-'P&amp;L'!F55</f>
        <v>0</v>
      </c>
      <c r="X46" s="1" t="s">
        <v>205</v>
      </c>
    </row>
    <row r="47" spans="3:24" x14ac:dyDescent="0.2">
      <c r="C47" s="4" t="str">
        <f t="shared" si="1"/>
        <v>MM/DD/YYYY</v>
      </c>
      <c r="E47" s="9" t="str">
        <f t="shared" si="0"/>
        <v>Q-0MM/DD/YYYY</v>
      </c>
      <c r="F47" s="9" t="s">
        <v>205</v>
      </c>
      <c r="G47" s="19" t="s">
        <v>401</v>
      </c>
      <c r="H47" s="19">
        <f>'P&amp;L'!$D$3</f>
        <v>0</v>
      </c>
      <c r="I47" s="19"/>
      <c r="J47" s="20"/>
      <c r="K47" s="19"/>
      <c r="L47" s="20"/>
      <c r="M47" s="21"/>
      <c r="N47" s="21"/>
      <c r="O47" s="21"/>
      <c r="P47" s="21"/>
      <c r="Q47" s="21"/>
      <c r="R47" s="21"/>
      <c r="S47" s="40" t="s">
        <v>402</v>
      </c>
      <c r="T47" s="46">
        <f>-'P&amp;L'!F56</f>
        <v>0</v>
      </c>
      <c r="X47" s="1" t="s">
        <v>205</v>
      </c>
    </row>
    <row r="48" spans="3:24" x14ac:dyDescent="0.2">
      <c r="C48" s="4" t="str">
        <f t="shared" si="1"/>
        <v>MM/DD/YYYY</v>
      </c>
      <c r="E48" s="9" t="str">
        <f t="shared" si="0"/>
        <v>Q-0MM/DD/YYYY</v>
      </c>
      <c r="F48" s="9" t="s">
        <v>205</v>
      </c>
      <c r="G48" s="19" t="s">
        <v>403</v>
      </c>
      <c r="H48" s="19">
        <f>'P&amp;L'!$D$3</f>
        <v>0</v>
      </c>
      <c r="I48" s="19"/>
      <c r="J48" s="20"/>
      <c r="K48" s="19"/>
      <c r="L48" s="20"/>
      <c r="M48" s="21"/>
      <c r="N48" s="21"/>
      <c r="O48" s="21"/>
      <c r="P48" s="21"/>
      <c r="Q48" s="21"/>
      <c r="R48" s="21"/>
      <c r="S48" s="40" t="s">
        <v>404</v>
      </c>
      <c r="T48" s="46">
        <f>-'P&amp;L'!F57</f>
        <v>0</v>
      </c>
      <c r="X48" s="1" t="s">
        <v>205</v>
      </c>
    </row>
    <row r="49" spans="3:24" x14ac:dyDescent="0.2">
      <c r="C49" s="4" t="str">
        <f t="shared" si="1"/>
        <v>MM/DD/YYYY</v>
      </c>
      <c r="E49" s="9" t="str">
        <f t="shared" si="0"/>
        <v>Q-0MM/DD/YYYY</v>
      </c>
      <c r="F49" s="9" t="s">
        <v>205</v>
      </c>
      <c r="G49" s="19" t="s">
        <v>405</v>
      </c>
      <c r="H49" s="19">
        <f>'P&amp;L'!$D$3</f>
        <v>0</v>
      </c>
      <c r="I49" s="19"/>
      <c r="J49" s="20"/>
      <c r="K49" s="19"/>
      <c r="L49" s="20"/>
      <c r="M49" s="21"/>
      <c r="N49" s="21"/>
      <c r="O49" s="21"/>
      <c r="P49" s="21"/>
      <c r="Q49" s="21"/>
      <c r="R49" s="21"/>
      <c r="S49" s="40" t="s">
        <v>406</v>
      </c>
      <c r="T49" s="46">
        <f>-'P&amp;L'!F58</f>
        <v>0</v>
      </c>
      <c r="X49" s="1" t="s">
        <v>205</v>
      </c>
    </row>
    <row r="50" spans="3:24" x14ac:dyDescent="0.2">
      <c r="C50" s="4" t="str">
        <f t="shared" si="1"/>
        <v>MM/DD/YYYY</v>
      </c>
      <c r="E50" s="9" t="str">
        <f t="shared" si="0"/>
        <v>Q-0MM/DD/YYYY</v>
      </c>
      <c r="F50" s="9" t="s">
        <v>205</v>
      </c>
      <c r="G50" s="19" t="s">
        <v>407</v>
      </c>
      <c r="H50" s="19">
        <f>'P&amp;L'!$D$3</f>
        <v>0</v>
      </c>
      <c r="I50" s="19"/>
      <c r="J50" s="20"/>
      <c r="K50" s="19"/>
      <c r="L50" s="20"/>
      <c r="M50" s="21"/>
      <c r="N50" s="21"/>
      <c r="O50" s="21"/>
      <c r="P50" s="21"/>
      <c r="Q50" s="21"/>
      <c r="R50" s="21"/>
      <c r="S50" s="40" t="s">
        <v>408</v>
      </c>
      <c r="T50" s="46">
        <f>-'P&amp;L'!F59</f>
        <v>0</v>
      </c>
      <c r="X50" s="1" t="s">
        <v>205</v>
      </c>
    </row>
    <row r="51" spans="3:24" x14ac:dyDescent="0.2">
      <c r="C51" s="4" t="str">
        <f t="shared" si="1"/>
        <v>MM/DD/YYYY</v>
      </c>
      <c r="E51" s="9" t="str">
        <f t="shared" si="0"/>
        <v>Q-0MM/DD/YYYY</v>
      </c>
      <c r="F51" s="9" t="s">
        <v>205</v>
      </c>
      <c r="G51" s="19" t="s">
        <v>409</v>
      </c>
      <c r="H51" s="19">
        <f>'P&amp;L'!$D$3</f>
        <v>0</v>
      </c>
      <c r="I51" s="19"/>
      <c r="J51" s="20"/>
      <c r="K51" s="19"/>
      <c r="L51" s="20"/>
      <c r="M51" s="21"/>
      <c r="N51" s="21"/>
      <c r="O51" s="21"/>
      <c r="P51" s="21"/>
      <c r="Q51" s="21"/>
      <c r="R51" s="21"/>
      <c r="S51" s="40" t="s">
        <v>410</v>
      </c>
      <c r="T51" s="46">
        <f>-'P&amp;L'!F60</f>
        <v>0</v>
      </c>
      <c r="X51" s="1" t="s">
        <v>205</v>
      </c>
    </row>
    <row r="52" spans="3:24" x14ac:dyDescent="0.2">
      <c r="C52" s="4" t="str">
        <f t="shared" si="1"/>
        <v>MM/DD/YYYY</v>
      </c>
      <c r="E52" s="9" t="str">
        <f t="shared" si="0"/>
        <v>Q-0MM/DD/YYYY</v>
      </c>
      <c r="F52" s="9" t="s">
        <v>205</v>
      </c>
      <c r="G52" s="19" t="s">
        <v>411</v>
      </c>
      <c r="H52" s="19">
        <f>'P&amp;L'!$D$3</f>
        <v>0</v>
      </c>
      <c r="I52" s="19"/>
      <c r="J52" s="20"/>
      <c r="K52" s="19"/>
      <c r="L52" s="20"/>
      <c r="M52" s="21"/>
      <c r="N52" s="21"/>
      <c r="O52" s="21"/>
      <c r="P52" s="21"/>
      <c r="Q52" s="21"/>
      <c r="R52" s="21"/>
      <c r="S52" s="40" t="s">
        <v>412</v>
      </c>
      <c r="T52" s="46">
        <f>-'P&amp;L'!F61</f>
        <v>0</v>
      </c>
      <c r="X52" s="1" t="s">
        <v>205</v>
      </c>
    </row>
    <row r="53" spans="3:24" x14ac:dyDescent="0.2">
      <c r="C53" s="4" t="str">
        <f t="shared" si="1"/>
        <v>MM/DD/YYYY</v>
      </c>
      <c r="E53" s="9" t="str">
        <f t="shared" si="0"/>
        <v>Q-0MM/DD/YYYY</v>
      </c>
      <c r="F53" s="9" t="s">
        <v>205</v>
      </c>
      <c r="G53" s="19" t="s">
        <v>413</v>
      </c>
      <c r="H53" s="19">
        <f>'P&amp;L'!$D$3</f>
        <v>0</v>
      </c>
      <c r="I53" s="19"/>
      <c r="J53" s="20"/>
      <c r="K53" s="19"/>
      <c r="L53" s="20"/>
      <c r="M53" s="21"/>
      <c r="N53" s="21"/>
      <c r="O53" s="21"/>
      <c r="P53" s="21"/>
      <c r="Q53" s="21"/>
      <c r="R53" s="21"/>
      <c r="S53" s="40" t="s">
        <v>414</v>
      </c>
      <c r="T53" s="46">
        <f>-'P&amp;L'!F62</f>
        <v>0</v>
      </c>
      <c r="X53" s="1" t="s">
        <v>205</v>
      </c>
    </row>
    <row r="54" spans="3:24" x14ac:dyDescent="0.2">
      <c r="C54" s="4" t="str">
        <f t="shared" si="1"/>
        <v>MM/DD/YYYY</v>
      </c>
      <c r="E54" s="9" t="str">
        <f t="shared" si="0"/>
        <v>Q-0MM/DD/YYYY</v>
      </c>
      <c r="F54" s="9" t="s">
        <v>205</v>
      </c>
      <c r="G54" s="19" t="s">
        <v>415</v>
      </c>
      <c r="H54" s="19">
        <f>'P&amp;L'!$D$3</f>
        <v>0</v>
      </c>
      <c r="I54" s="19"/>
      <c r="J54" s="20"/>
      <c r="K54" s="19"/>
      <c r="L54" s="20"/>
      <c r="M54" s="21"/>
      <c r="N54" s="21"/>
      <c r="O54" s="21"/>
      <c r="P54" s="21"/>
      <c r="Q54" s="21"/>
      <c r="R54" s="21"/>
      <c r="S54" s="40" t="s">
        <v>416</v>
      </c>
      <c r="T54" s="46">
        <f>-'P&amp;L'!F63</f>
        <v>0</v>
      </c>
      <c r="X54" s="1" t="s">
        <v>205</v>
      </c>
    </row>
    <row r="55" spans="3:24" x14ac:dyDescent="0.2">
      <c r="C55" s="4" t="str">
        <f t="shared" si="1"/>
        <v>MM/DD/YYYY</v>
      </c>
      <c r="E55" s="9" t="str">
        <f t="shared" si="0"/>
        <v>Q-0MM/DD/YYYY</v>
      </c>
      <c r="F55" s="9" t="s">
        <v>205</v>
      </c>
      <c r="G55" s="19" t="s">
        <v>417</v>
      </c>
      <c r="H55" s="19">
        <f>'P&amp;L'!$D$3</f>
        <v>0</v>
      </c>
      <c r="I55" s="19"/>
      <c r="J55" s="20"/>
      <c r="K55" s="19"/>
      <c r="L55" s="20"/>
      <c r="M55" s="21"/>
      <c r="N55" s="21"/>
      <c r="O55" s="21"/>
      <c r="P55" s="21"/>
      <c r="Q55" s="21"/>
      <c r="R55" s="21"/>
      <c r="S55" s="40" t="s">
        <v>418</v>
      </c>
      <c r="T55" s="46">
        <f>-'P&amp;L'!F64</f>
        <v>0</v>
      </c>
      <c r="X55" s="1" t="s">
        <v>205</v>
      </c>
    </row>
    <row r="56" spans="3:24" x14ac:dyDescent="0.2">
      <c r="C56" s="4" t="str">
        <f t="shared" si="1"/>
        <v>MM/DD/YYYY</v>
      </c>
      <c r="E56" s="9" t="str">
        <f t="shared" si="0"/>
        <v>Q-0MM/DD/YYYY</v>
      </c>
      <c r="F56" s="9" t="s">
        <v>205</v>
      </c>
      <c r="G56" s="19" t="s">
        <v>419</v>
      </c>
      <c r="H56" s="19">
        <f>'P&amp;L'!$D$3</f>
        <v>0</v>
      </c>
      <c r="I56" s="19"/>
      <c r="J56" s="20"/>
      <c r="K56" s="19"/>
      <c r="L56" s="20"/>
      <c r="M56" s="21"/>
      <c r="N56" s="21"/>
      <c r="O56" s="21"/>
      <c r="P56" s="21"/>
      <c r="Q56" s="21"/>
      <c r="R56" s="21"/>
      <c r="S56" s="40" t="s">
        <v>420</v>
      </c>
      <c r="T56" s="46">
        <f>-'P&amp;L'!F65</f>
        <v>0</v>
      </c>
      <c r="X56" s="1" t="s">
        <v>205</v>
      </c>
    </row>
    <row r="57" spans="3:24" x14ac:dyDescent="0.2">
      <c r="C57" s="4" t="str">
        <f t="shared" si="1"/>
        <v>MM/DD/YYYY</v>
      </c>
      <c r="E57" s="9" t="str">
        <f t="shared" si="0"/>
        <v>Q-0MM/DD/YYYY</v>
      </c>
      <c r="F57" s="9" t="s">
        <v>205</v>
      </c>
      <c r="G57" s="19" t="s">
        <v>421</v>
      </c>
      <c r="H57" s="19">
        <f>'P&amp;L'!$D$3</f>
        <v>0</v>
      </c>
      <c r="I57" s="19"/>
      <c r="J57" s="20"/>
      <c r="K57" s="19"/>
      <c r="L57" s="20"/>
      <c r="M57" s="21"/>
      <c r="N57" s="21"/>
      <c r="O57" s="21"/>
      <c r="P57" s="21"/>
      <c r="Q57" s="21"/>
      <c r="R57" s="21"/>
      <c r="S57" s="40" t="s">
        <v>422</v>
      </c>
      <c r="T57" s="46">
        <f>-'P&amp;L'!F66</f>
        <v>0</v>
      </c>
      <c r="X57" s="1" t="s">
        <v>205</v>
      </c>
    </row>
    <row r="58" spans="3:24" x14ac:dyDescent="0.2">
      <c r="C58" s="4" t="str">
        <f t="shared" si="1"/>
        <v>MM/DD/YYYY</v>
      </c>
      <c r="E58" s="9" t="str">
        <f t="shared" si="0"/>
        <v>Q-0MM/DD/YYYY</v>
      </c>
      <c r="F58" s="9" t="s">
        <v>205</v>
      </c>
      <c r="G58" s="19" t="s">
        <v>423</v>
      </c>
      <c r="H58" s="19">
        <f>'P&amp;L'!$D$3</f>
        <v>0</v>
      </c>
      <c r="I58" s="19"/>
      <c r="J58" s="20"/>
      <c r="K58" s="19"/>
      <c r="L58" s="20"/>
      <c r="M58" s="21"/>
      <c r="N58" s="21"/>
      <c r="O58" s="21"/>
      <c r="P58" s="21"/>
      <c r="Q58" s="21"/>
      <c r="R58" s="21"/>
      <c r="S58" s="40" t="s">
        <v>424</v>
      </c>
      <c r="T58" s="46">
        <f>-'P&amp;L'!F67</f>
        <v>0</v>
      </c>
      <c r="X58" s="1" t="s">
        <v>205</v>
      </c>
    </row>
    <row r="59" spans="3:24" x14ac:dyDescent="0.2">
      <c r="C59" s="4" t="str">
        <f t="shared" si="1"/>
        <v>MM/DD/YYYY</v>
      </c>
      <c r="E59" s="9" t="str">
        <f t="shared" si="0"/>
        <v>Q-0MM/DD/YYYY</v>
      </c>
      <c r="F59" s="9" t="s">
        <v>205</v>
      </c>
      <c r="G59" s="19" t="s">
        <v>425</v>
      </c>
      <c r="H59" s="19">
        <f>'P&amp;L'!$D$3</f>
        <v>0</v>
      </c>
      <c r="I59" s="19"/>
      <c r="J59" s="20"/>
      <c r="K59" s="19"/>
      <c r="L59" s="20"/>
      <c r="M59" s="21"/>
      <c r="N59" s="21"/>
      <c r="O59" s="21"/>
      <c r="P59" s="21"/>
      <c r="Q59" s="21"/>
      <c r="R59" s="21"/>
      <c r="S59" s="40" t="s">
        <v>426</v>
      </c>
      <c r="T59" s="46">
        <f>-'P&amp;L'!F68</f>
        <v>0</v>
      </c>
      <c r="X59" s="1" t="s">
        <v>205</v>
      </c>
    </row>
    <row r="60" spans="3:24" x14ac:dyDescent="0.2">
      <c r="C60" s="4" t="str">
        <f t="shared" si="1"/>
        <v>MM/DD/YYYY</v>
      </c>
      <c r="E60" s="9" t="str">
        <f t="shared" si="0"/>
        <v>Q-0MM/DD/YYYY</v>
      </c>
      <c r="F60" s="9" t="s">
        <v>205</v>
      </c>
      <c r="G60" s="19" t="s">
        <v>427</v>
      </c>
      <c r="H60" s="19">
        <f>'P&amp;L'!$D$3</f>
        <v>0</v>
      </c>
      <c r="I60" s="19"/>
      <c r="J60" s="20"/>
      <c r="K60" s="19"/>
      <c r="L60" s="20"/>
      <c r="M60" s="21"/>
      <c r="N60" s="21"/>
      <c r="O60" s="21"/>
      <c r="P60" s="21"/>
      <c r="Q60" s="21"/>
      <c r="R60" s="21"/>
      <c r="S60" s="40" t="s">
        <v>428</v>
      </c>
      <c r="T60" s="46">
        <f>-'P&amp;L'!F69</f>
        <v>0</v>
      </c>
      <c r="X60" s="1" t="s">
        <v>205</v>
      </c>
    </row>
    <row r="61" spans="3:24" x14ac:dyDescent="0.2">
      <c r="C61" s="4" t="str">
        <f t="shared" si="1"/>
        <v>MM/DD/YYYY</v>
      </c>
      <c r="E61" s="9" t="str">
        <f t="shared" si="0"/>
        <v>Q-0MM/DD/YYYY</v>
      </c>
      <c r="F61" s="9" t="s">
        <v>205</v>
      </c>
      <c r="G61" s="19" t="s">
        <v>429</v>
      </c>
      <c r="H61" s="19">
        <f>'P&amp;L'!$D$3</f>
        <v>0</v>
      </c>
      <c r="I61" s="19"/>
      <c r="J61" s="20"/>
      <c r="K61" s="19"/>
      <c r="L61" s="20"/>
      <c r="M61" s="21"/>
      <c r="N61" s="21"/>
      <c r="O61" s="21"/>
      <c r="P61" s="21"/>
      <c r="Q61" s="21"/>
      <c r="R61" s="21"/>
      <c r="S61" s="40" t="s">
        <v>430</v>
      </c>
      <c r="T61" s="46">
        <f>-'P&amp;L'!F70</f>
        <v>0</v>
      </c>
      <c r="X61" s="1" t="s">
        <v>205</v>
      </c>
    </row>
    <row r="62" spans="3:24" x14ac:dyDescent="0.2">
      <c r="C62" s="4" t="str">
        <f t="shared" si="1"/>
        <v>MM/DD/YYYY</v>
      </c>
      <c r="E62" s="9" t="str">
        <f t="shared" si="0"/>
        <v>Q-0MM/DD/YYYY</v>
      </c>
      <c r="F62" s="9" t="s">
        <v>205</v>
      </c>
      <c r="G62" s="19" t="s">
        <v>431</v>
      </c>
      <c r="H62" s="19">
        <f>'P&amp;L'!$D$3</f>
        <v>0</v>
      </c>
      <c r="I62" s="19"/>
      <c r="J62" s="20"/>
      <c r="K62" s="19"/>
      <c r="L62" s="20"/>
      <c r="M62" s="21"/>
      <c r="N62" s="21"/>
      <c r="O62" s="21"/>
      <c r="P62" s="21"/>
      <c r="Q62" s="21"/>
      <c r="R62" s="21"/>
      <c r="S62" s="40" t="s">
        <v>432</v>
      </c>
      <c r="T62" s="46">
        <f>-'P&amp;L'!F71</f>
        <v>0</v>
      </c>
      <c r="X62" s="1" t="s">
        <v>205</v>
      </c>
    </row>
    <row r="63" spans="3:24" x14ac:dyDescent="0.2">
      <c r="C63" s="4" t="str">
        <f t="shared" si="1"/>
        <v>MM/DD/YYYY</v>
      </c>
      <c r="E63" s="9" t="str">
        <f t="shared" ref="E63:E124" si="2">"Q-"&amp;H63&amp;TEXT(C63,"mmyy")</f>
        <v>Q-0MM/DD/YYYY</v>
      </c>
      <c r="F63" s="9" t="s">
        <v>205</v>
      </c>
      <c r="G63" s="22" t="s">
        <v>433</v>
      </c>
      <c r="H63" s="22">
        <f>'P&amp;L'!$D$3</f>
        <v>0</v>
      </c>
      <c r="I63" s="22"/>
      <c r="J63" s="23"/>
      <c r="K63" s="22"/>
      <c r="L63" s="23"/>
      <c r="M63" s="24"/>
      <c r="N63" s="24"/>
      <c r="O63" s="24"/>
      <c r="P63" s="24"/>
      <c r="Q63" s="24"/>
      <c r="R63" s="24"/>
      <c r="S63" s="41" t="s">
        <v>434</v>
      </c>
      <c r="T63" s="48">
        <f>'P&amp;L'!F76</f>
        <v>0</v>
      </c>
      <c r="X63" s="1" t="s">
        <v>205</v>
      </c>
    </row>
    <row r="64" spans="3:24" x14ac:dyDescent="0.2">
      <c r="C64" s="4" t="str">
        <f t="shared" si="1"/>
        <v>MM/DD/YYYY</v>
      </c>
      <c r="E64" s="9" t="str">
        <f t="shared" si="2"/>
        <v>Q-0MM/DD/YYYY</v>
      </c>
      <c r="F64" s="9" t="s">
        <v>205</v>
      </c>
      <c r="G64" s="22" t="s">
        <v>435</v>
      </c>
      <c r="H64" s="22">
        <f>'P&amp;L'!$D$3</f>
        <v>0</v>
      </c>
      <c r="I64" s="22"/>
      <c r="J64" s="23"/>
      <c r="K64" s="22"/>
      <c r="L64" s="23"/>
      <c r="M64" s="24"/>
      <c r="N64" s="24"/>
      <c r="O64" s="24"/>
      <c r="P64" s="24"/>
      <c r="Q64" s="24"/>
      <c r="R64" s="24"/>
      <c r="S64" s="41" t="s">
        <v>436</v>
      </c>
      <c r="T64" s="48">
        <f>'P&amp;L'!F77</f>
        <v>0</v>
      </c>
      <c r="X64" s="1" t="s">
        <v>205</v>
      </c>
    </row>
    <row r="65" spans="1:24" x14ac:dyDescent="0.2">
      <c r="C65" s="4" t="str">
        <f t="shared" si="1"/>
        <v>MM/DD/YYYY</v>
      </c>
      <c r="E65" s="9" t="str">
        <f t="shared" si="2"/>
        <v>Q-0MM/DD/YYYY</v>
      </c>
      <c r="F65" s="9" t="s">
        <v>205</v>
      </c>
      <c r="G65" s="22" t="s">
        <v>437</v>
      </c>
      <c r="H65" s="22">
        <f>'P&amp;L'!$D$3</f>
        <v>0</v>
      </c>
      <c r="I65" s="22"/>
      <c r="J65" s="23"/>
      <c r="K65" s="22"/>
      <c r="L65" s="23"/>
      <c r="M65" s="24"/>
      <c r="N65" s="24"/>
      <c r="O65" s="24"/>
      <c r="P65" s="24"/>
      <c r="Q65" s="24"/>
      <c r="R65" s="24"/>
      <c r="S65" s="41" t="s">
        <v>438</v>
      </c>
      <c r="T65" s="48">
        <f>'P&amp;L'!F78</f>
        <v>0</v>
      </c>
      <c r="X65" s="1" t="s">
        <v>205</v>
      </c>
    </row>
    <row r="66" spans="1:24" x14ac:dyDescent="0.2">
      <c r="C66" s="4" t="str">
        <f t="shared" si="1"/>
        <v>MM/DD/YYYY</v>
      </c>
      <c r="E66" s="9" t="str">
        <f t="shared" si="2"/>
        <v>Q-0MM/DD/YYYY</v>
      </c>
      <c r="F66" s="9" t="s">
        <v>205</v>
      </c>
      <c r="G66" s="22" t="s">
        <v>439</v>
      </c>
      <c r="H66" s="22">
        <f>'P&amp;L'!$D$3</f>
        <v>0</v>
      </c>
      <c r="I66" s="22"/>
      <c r="J66" s="23"/>
      <c r="K66" s="22"/>
      <c r="L66" s="23"/>
      <c r="M66" s="24"/>
      <c r="N66" s="24"/>
      <c r="O66" s="24"/>
      <c r="P66" s="24"/>
      <c r="Q66" s="24"/>
      <c r="R66" s="24"/>
      <c r="S66" s="41" t="s">
        <v>440</v>
      </c>
      <c r="T66" s="48">
        <f>'P&amp;L'!F79</f>
        <v>0</v>
      </c>
      <c r="X66" s="1" t="s">
        <v>205</v>
      </c>
    </row>
    <row r="67" spans="1:24" x14ac:dyDescent="0.2">
      <c r="C67" s="4" t="str">
        <f t="shared" ref="C67:C130" si="3">C66</f>
        <v>MM/DD/YYYY</v>
      </c>
      <c r="E67" s="9" t="str">
        <f t="shared" si="2"/>
        <v>Q-0MM/DD/YYYY</v>
      </c>
      <c r="F67" s="9" t="s">
        <v>205</v>
      </c>
      <c r="G67" s="22" t="s">
        <v>441</v>
      </c>
      <c r="H67" s="22">
        <f>'P&amp;L'!$D$3</f>
        <v>0</v>
      </c>
      <c r="I67" s="22"/>
      <c r="J67" s="23"/>
      <c r="K67" s="22"/>
      <c r="L67" s="23"/>
      <c r="M67" s="24"/>
      <c r="N67" s="24"/>
      <c r="O67" s="24"/>
      <c r="P67" s="24"/>
      <c r="Q67" s="24"/>
      <c r="R67" s="24"/>
      <c r="S67" s="41" t="s">
        <v>442</v>
      </c>
      <c r="T67" s="48">
        <f>'P&amp;L'!F80</f>
        <v>0</v>
      </c>
      <c r="X67" s="1" t="s">
        <v>205</v>
      </c>
    </row>
    <row r="68" spans="1:24" x14ac:dyDescent="0.2">
      <c r="C68" s="4" t="str">
        <f t="shared" si="3"/>
        <v>MM/DD/YYYY</v>
      </c>
      <c r="E68" s="9" t="str">
        <f t="shared" si="2"/>
        <v>Q-0MM/DD/YYYY</v>
      </c>
      <c r="F68" s="9" t="s">
        <v>205</v>
      </c>
      <c r="G68" s="22" t="s">
        <v>443</v>
      </c>
      <c r="H68" s="22">
        <f>'P&amp;L'!$D$3</f>
        <v>0</v>
      </c>
      <c r="I68" s="22"/>
      <c r="J68" s="23"/>
      <c r="K68" s="22"/>
      <c r="L68" s="23"/>
      <c r="M68" s="24"/>
      <c r="N68" s="24"/>
      <c r="O68" s="24"/>
      <c r="P68" s="24"/>
      <c r="Q68" s="24"/>
      <c r="R68" s="24"/>
      <c r="S68" s="41" t="s">
        <v>444</v>
      </c>
      <c r="T68" s="48">
        <f>'P&amp;L'!F81</f>
        <v>0</v>
      </c>
      <c r="X68" s="1" t="s">
        <v>205</v>
      </c>
    </row>
    <row r="69" spans="1:24" x14ac:dyDescent="0.2">
      <c r="C69" s="4" t="str">
        <f t="shared" si="3"/>
        <v>MM/DD/YYYY</v>
      </c>
      <c r="E69" s="9" t="str">
        <f t="shared" si="2"/>
        <v>Q-0MM/DD/YYYY</v>
      </c>
      <c r="F69" s="9" t="s">
        <v>205</v>
      </c>
      <c r="G69" s="22" t="s">
        <v>445</v>
      </c>
      <c r="H69" s="22">
        <f>'P&amp;L'!$D$3</f>
        <v>0</v>
      </c>
      <c r="I69" s="22"/>
      <c r="J69" s="23"/>
      <c r="K69" s="22"/>
      <c r="L69" s="23"/>
      <c r="M69" s="24"/>
      <c r="N69" s="24"/>
      <c r="O69" s="24"/>
      <c r="P69" s="24"/>
      <c r="Q69" s="24"/>
      <c r="R69" s="24"/>
      <c r="S69" s="41" t="s">
        <v>446</v>
      </c>
      <c r="T69" s="48">
        <f>'P&amp;L'!F82</f>
        <v>0</v>
      </c>
      <c r="X69" s="1" t="s">
        <v>205</v>
      </c>
    </row>
    <row r="70" spans="1:24" x14ac:dyDescent="0.2">
      <c r="C70" s="4" t="str">
        <f t="shared" si="3"/>
        <v>MM/DD/YYYY</v>
      </c>
      <c r="E70" s="9" t="str">
        <f t="shared" si="2"/>
        <v>Q-0MM/DD/YYYY</v>
      </c>
      <c r="F70" s="9" t="s">
        <v>205</v>
      </c>
      <c r="G70" s="22" t="s">
        <v>447</v>
      </c>
      <c r="H70" s="22">
        <f>'P&amp;L'!$D$3</f>
        <v>0</v>
      </c>
      <c r="I70" s="22"/>
      <c r="J70" s="23"/>
      <c r="K70" s="22"/>
      <c r="L70" s="23"/>
      <c r="M70" s="24"/>
      <c r="N70" s="24"/>
      <c r="O70" s="24"/>
      <c r="P70" s="24"/>
      <c r="Q70" s="24"/>
      <c r="R70" s="24"/>
      <c r="S70" s="41" t="s">
        <v>448</v>
      </c>
      <c r="T70" s="48">
        <f>'P&amp;L'!F83</f>
        <v>0</v>
      </c>
      <c r="X70" s="1" t="s">
        <v>205</v>
      </c>
    </row>
    <row r="71" spans="1:24" x14ac:dyDescent="0.2">
      <c r="C71" s="4" t="str">
        <f t="shared" si="3"/>
        <v>MM/DD/YYYY</v>
      </c>
      <c r="E71" s="9" t="str">
        <f t="shared" si="2"/>
        <v>Q-0MM/DD/YYYY</v>
      </c>
      <c r="F71" s="9" t="s">
        <v>205</v>
      </c>
      <c r="G71" s="22" t="s">
        <v>449</v>
      </c>
      <c r="H71" s="22">
        <f>'P&amp;L'!$D$3</f>
        <v>0</v>
      </c>
      <c r="I71" s="22"/>
      <c r="J71" s="23"/>
      <c r="K71" s="22"/>
      <c r="L71" s="23"/>
      <c r="M71" s="24"/>
      <c r="N71" s="24"/>
      <c r="O71" s="24"/>
      <c r="P71" s="24"/>
      <c r="Q71" s="24"/>
      <c r="R71" s="24"/>
      <c r="S71" s="41" t="s">
        <v>450</v>
      </c>
      <c r="T71" s="48">
        <f>'P&amp;L'!F84</f>
        <v>0</v>
      </c>
      <c r="X71" s="1" t="s">
        <v>205</v>
      </c>
    </row>
    <row r="72" spans="1:24" x14ac:dyDescent="0.2">
      <c r="C72" s="4" t="str">
        <f t="shared" si="3"/>
        <v>MM/DD/YYYY</v>
      </c>
      <c r="E72" s="9" t="str">
        <f t="shared" si="2"/>
        <v>Q-0MM/DD/YYYY</v>
      </c>
      <c r="F72" s="9" t="s">
        <v>205</v>
      </c>
      <c r="G72" s="22" t="s">
        <v>223</v>
      </c>
      <c r="H72" s="22">
        <f>'P&amp;L'!$D$3</f>
        <v>0</v>
      </c>
      <c r="I72" s="22"/>
      <c r="J72" s="23"/>
      <c r="K72" s="22"/>
      <c r="L72" s="23"/>
      <c r="M72" s="24"/>
      <c r="N72" s="24"/>
      <c r="O72" s="24"/>
      <c r="P72" s="24"/>
      <c r="Q72" s="24"/>
      <c r="R72" s="24"/>
      <c r="S72" s="41" t="s">
        <v>224</v>
      </c>
      <c r="T72" s="48">
        <f>'P&amp;L'!F85</f>
        <v>0</v>
      </c>
      <c r="X72" s="1" t="s">
        <v>205</v>
      </c>
    </row>
    <row r="73" spans="1:24" x14ac:dyDescent="0.2">
      <c r="C73" s="4" t="str">
        <f t="shared" si="3"/>
        <v>MM/DD/YYYY</v>
      </c>
      <c r="E73" s="9" t="str">
        <f t="shared" si="2"/>
        <v>Q-0MM/DD/YYYY</v>
      </c>
      <c r="F73" s="9" t="s">
        <v>205</v>
      </c>
      <c r="G73" s="22" t="s">
        <v>225</v>
      </c>
      <c r="H73" s="22">
        <f>'P&amp;L'!$D$3</f>
        <v>0</v>
      </c>
      <c r="I73" s="22"/>
      <c r="J73" s="23"/>
      <c r="K73" s="22"/>
      <c r="L73" s="23"/>
      <c r="M73" s="24"/>
      <c r="N73" s="24"/>
      <c r="O73" s="24"/>
      <c r="P73" s="24"/>
      <c r="Q73" s="24"/>
      <c r="R73" s="24"/>
      <c r="S73" s="41" t="s">
        <v>226</v>
      </c>
      <c r="T73" s="48">
        <f>'P&amp;L'!F86</f>
        <v>0</v>
      </c>
      <c r="X73" s="1" t="s">
        <v>205</v>
      </c>
    </row>
    <row r="74" spans="1:24" x14ac:dyDescent="0.2">
      <c r="C74" s="4" t="str">
        <f t="shared" si="3"/>
        <v>MM/DD/YYYY</v>
      </c>
      <c r="E74" s="9" t="str">
        <f t="shared" si="2"/>
        <v>Q-0MM/DD/YYYY</v>
      </c>
      <c r="F74" s="9" t="s">
        <v>205</v>
      </c>
      <c r="G74" s="22" t="s">
        <v>227</v>
      </c>
      <c r="H74" s="22">
        <f>'P&amp;L'!$D$3</f>
        <v>0</v>
      </c>
      <c r="I74" s="22"/>
      <c r="J74" s="23"/>
      <c r="K74" s="22"/>
      <c r="L74" s="23"/>
      <c r="M74" s="24"/>
      <c r="N74" s="24"/>
      <c r="O74" s="24"/>
      <c r="P74" s="24"/>
      <c r="Q74" s="24"/>
      <c r="R74" s="24"/>
      <c r="S74" s="41" t="s">
        <v>228</v>
      </c>
      <c r="T74" s="48">
        <f>'P&amp;L'!F87</f>
        <v>0</v>
      </c>
      <c r="X74" s="1" t="s">
        <v>205</v>
      </c>
    </row>
    <row r="75" spans="1:24" x14ac:dyDescent="0.2">
      <c r="C75" s="4" t="str">
        <f t="shared" si="3"/>
        <v>MM/DD/YYYY</v>
      </c>
      <c r="E75" s="9" t="str">
        <f t="shared" si="2"/>
        <v>Q-0MM/DD/YYYY</v>
      </c>
      <c r="F75" s="9" t="s">
        <v>205</v>
      </c>
      <c r="G75" s="22" t="s">
        <v>229</v>
      </c>
      <c r="H75" s="22">
        <f>'P&amp;L'!$D$3</f>
        <v>0</v>
      </c>
      <c r="I75" s="22"/>
      <c r="J75" s="23"/>
      <c r="K75" s="22"/>
      <c r="L75" s="23"/>
      <c r="M75" s="24"/>
      <c r="N75" s="24"/>
      <c r="O75" s="24"/>
      <c r="P75" s="24"/>
      <c r="Q75" s="24"/>
      <c r="R75" s="24"/>
      <c r="S75" s="41" t="s">
        <v>230</v>
      </c>
      <c r="T75" s="48">
        <f>'P&amp;L'!F88</f>
        <v>0</v>
      </c>
      <c r="X75" s="1" t="s">
        <v>205</v>
      </c>
    </row>
    <row r="76" spans="1:24" x14ac:dyDescent="0.2">
      <c r="A76" s="2"/>
      <c r="B76" s="2"/>
      <c r="C76" s="4" t="str">
        <f t="shared" si="3"/>
        <v>MM/DD/YYYY</v>
      </c>
      <c r="D76" s="2"/>
      <c r="E76" s="9" t="str">
        <f t="shared" si="2"/>
        <v>Q-0MM/DD/YYYY</v>
      </c>
      <c r="F76" s="9" t="s">
        <v>205</v>
      </c>
      <c r="G76" s="42" t="s">
        <v>231</v>
      </c>
      <c r="H76" s="22">
        <f>'P&amp;L'!$D$3</f>
        <v>0</v>
      </c>
      <c r="I76" s="43"/>
      <c r="J76" s="24"/>
      <c r="K76" s="43"/>
      <c r="L76" s="24"/>
      <c r="M76" s="44"/>
      <c r="N76" s="44"/>
      <c r="O76" s="44"/>
      <c r="P76" s="44"/>
      <c r="Q76" s="44"/>
      <c r="R76" s="44"/>
      <c r="S76" s="22" t="s">
        <v>451</v>
      </c>
      <c r="T76" s="48">
        <f>'P&amp;L'!F89</f>
        <v>0</v>
      </c>
      <c r="V76" s="7"/>
      <c r="W76" s="7"/>
      <c r="X76" s="1" t="s">
        <v>205</v>
      </c>
    </row>
    <row r="77" spans="1:24" x14ac:dyDescent="0.2">
      <c r="C77" s="4" t="str">
        <f t="shared" si="3"/>
        <v>MM/DD/YYYY</v>
      </c>
      <c r="E77" s="9" t="str">
        <f t="shared" si="2"/>
        <v>Q-0MM/DD/YYYY</v>
      </c>
      <c r="F77" s="9" t="s">
        <v>205</v>
      </c>
      <c r="G77" s="22" t="s">
        <v>232</v>
      </c>
      <c r="H77" s="22">
        <f>'P&amp;L'!$D$3</f>
        <v>0</v>
      </c>
      <c r="I77" s="22"/>
      <c r="J77" s="23"/>
      <c r="K77" s="22"/>
      <c r="L77" s="23"/>
      <c r="M77" s="24"/>
      <c r="N77" s="24"/>
      <c r="O77" s="24"/>
      <c r="P77" s="24"/>
      <c r="Q77" s="24"/>
      <c r="R77" s="24"/>
      <c r="S77" s="41" t="s">
        <v>233</v>
      </c>
      <c r="T77" s="48">
        <f>'P&amp;L'!F90</f>
        <v>0</v>
      </c>
      <c r="X77" s="1" t="s">
        <v>205</v>
      </c>
    </row>
    <row r="78" spans="1:24" x14ac:dyDescent="0.2">
      <c r="C78" s="4" t="str">
        <f t="shared" si="3"/>
        <v>MM/DD/YYYY</v>
      </c>
      <c r="E78" s="9" t="str">
        <f t="shared" si="2"/>
        <v>Q-0MM/DD/YYYY</v>
      </c>
      <c r="F78" s="9" t="s">
        <v>205</v>
      </c>
      <c r="G78" s="22" t="s">
        <v>234</v>
      </c>
      <c r="H78" s="22">
        <f>'P&amp;L'!$D$3</f>
        <v>0</v>
      </c>
      <c r="I78" s="22"/>
      <c r="J78" s="23"/>
      <c r="K78" s="22"/>
      <c r="L78" s="23"/>
      <c r="M78" s="24"/>
      <c r="N78" s="24"/>
      <c r="O78" s="24"/>
      <c r="P78" s="24"/>
      <c r="Q78" s="24"/>
      <c r="R78" s="24"/>
      <c r="S78" s="41" t="s">
        <v>235</v>
      </c>
      <c r="T78" s="48">
        <f>'P&amp;L'!F91</f>
        <v>0</v>
      </c>
      <c r="X78" s="1" t="s">
        <v>205</v>
      </c>
    </row>
    <row r="79" spans="1:24" x14ac:dyDescent="0.2">
      <c r="C79" s="4" t="str">
        <f t="shared" si="3"/>
        <v>MM/DD/YYYY</v>
      </c>
      <c r="E79" s="9" t="str">
        <f t="shared" si="2"/>
        <v>Q-0MM/DD/YYYY</v>
      </c>
      <c r="F79" s="9" t="s">
        <v>205</v>
      </c>
      <c r="G79" s="22" t="s">
        <v>236</v>
      </c>
      <c r="H79" s="22">
        <f>'P&amp;L'!$D$3</f>
        <v>0</v>
      </c>
      <c r="I79" s="22"/>
      <c r="J79" s="23"/>
      <c r="K79" s="22"/>
      <c r="L79" s="23"/>
      <c r="M79" s="24"/>
      <c r="N79" s="24"/>
      <c r="O79" s="24"/>
      <c r="P79" s="24"/>
      <c r="Q79" s="24"/>
      <c r="R79" s="24"/>
      <c r="S79" s="41" t="s">
        <v>237</v>
      </c>
      <c r="T79" s="48">
        <f>'P&amp;L'!F92</f>
        <v>0</v>
      </c>
      <c r="X79" s="1" t="s">
        <v>205</v>
      </c>
    </row>
    <row r="80" spans="1:24" x14ac:dyDescent="0.2">
      <c r="C80" s="4" t="str">
        <f t="shared" si="3"/>
        <v>MM/DD/YYYY</v>
      </c>
      <c r="E80" s="9" t="str">
        <f t="shared" si="2"/>
        <v>Q-0MM/DD/YYYY</v>
      </c>
      <c r="F80" s="9" t="s">
        <v>205</v>
      </c>
      <c r="G80" s="22" t="s">
        <v>238</v>
      </c>
      <c r="H80" s="22">
        <f>'P&amp;L'!$D$3</f>
        <v>0</v>
      </c>
      <c r="I80" s="22"/>
      <c r="J80" s="23"/>
      <c r="K80" s="22"/>
      <c r="L80" s="23"/>
      <c r="M80" s="24"/>
      <c r="N80" s="24"/>
      <c r="O80" s="24"/>
      <c r="P80" s="24"/>
      <c r="Q80" s="24"/>
      <c r="R80" s="24"/>
      <c r="S80" s="41" t="s">
        <v>239</v>
      </c>
      <c r="T80" s="48">
        <f>'P&amp;L'!F93</f>
        <v>0</v>
      </c>
      <c r="X80" s="1" t="s">
        <v>205</v>
      </c>
    </row>
    <row r="81" spans="3:24" x14ac:dyDescent="0.2">
      <c r="C81" s="4" t="str">
        <f t="shared" si="3"/>
        <v>MM/DD/YYYY</v>
      </c>
      <c r="E81" s="9" t="str">
        <f t="shared" si="2"/>
        <v>Q-0MM/DD/YYYY</v>
      </c>
      <c r="F81" s="9" t="s">
        <v>205</v>
      </c>
      <c r="G81" s="22" t="s">
        <v>240</v>
      </c>
      <c r="H81" s="22">
        <f>'P&amp;L'!$D$3</f>
        <v>0</v>
      </c>
      <c r="I81" s="22"/>
      <c r="J81" s="23"/>
      <c r="K81" s="22"/>
      <c r="L81" s="23"/>
      <c r="M81" s="24"/>
      <c r="N81" s="24"/>
      <c r="O81" s="24"/>
      <c r="P81" s="24"/>
      <c r="Q81" s="24"/>
      <c r="R81" s="24"/>
      <c r="S81" s="41" t="s">
        <v>452</v>
      </c>
      <c r="T81" s="48">
        <f>'P&amp;L'!F94</f>
        <v>0</v>
      </c>
      <c r="X81" s="1" t="s">
        <v>205</v>
      </c>
    </row>
    <row r="82" spans="3:24" x14ac:dyDescent="0.2">
      <c r="C82" s="4" t="str">
        <f t="shared" si="3"/>
        <v>MM/DD/YYYY</v>
      </c>
      <c r="E82" s="9" t="str">
        <f t="shared" si="2"/>
        <v>Q-0MM/DD/YYYY</v>
      </c>
      <c r="F82" s="9" t="s">
        <v>205</v>
      </c>
      <c r="G82" s="22" t="s">
        <v>241</v>
      </c>
      <c r="H82" s="22">
        <f>'P&amp;L'!$D$3</f>
        <v>0</v>
      </c>
      <c r="I82" s="22"/>
      <c r="J82" s="23"/>
      <c r="K82" s="22"/>
      <c r="L82" s="23"/>
      <c r="M82" s="24"/>
      <c r="N82" s="24"/>
      <c r="O82" s="24"/>
      <c r="P82" s="24"/>
      <c r="Q82" s="24"/>
      <c r="R82" s="24"/>
      <c r="S82" s="41" t="s">
        <v>242</v>
      </c>
      <c r="T82" s="48">
        <f>'P&amp;L'!F95</f>
        <v>0</v>
      </c>
      <c r="X82" s="1" t="s">
        <v>205</v>
      </c>
    </row>
    <row r="83" spans="3:24" x14ac:dyDescent="0.2">
      <c r="C83" s="4" t="str">
        <f t="shared" si="3"/>
        <v>MM/DD/YYYY</v>
      </c>
      <c r="E83" s="9" t="str">
        <f t="shared" si="2"/>
        <v>Q-0MM/DD/YYYY</v>
      </c>
      <c r="F83" s="9" t="s">
        <v>205</v>
      </c>
      <c r="G83" s="22" t="s">
        <v>453</v>
      </c>
      <c r="H83" s="22">
        <f>'P&amp;L'!$D$3</f>
        <v>0</v>
      </c>
      <c r="I83" s="22"/>
      <c r="J83" s="23"/>
      <c r="K83" s="22"/>
      <c r="L83" s="23"/>
      <c r="M83" s="24"/>
      <c r="N83" s="24"/>
      <c r="O83" s="24"/>
      <c r="P83" s="24"/>
      <c r="Q83" s="24"/>
      <c r="R83" s="24"/>
      <c r="S83" s="41" t="s">
        <v>454</v>
      </c>
      <c r="T83" s="48">
        <f>'P&amp;L'!F96</f>
        <v>0</v>
      </c>
      <c r="X83" s="1" t="s">
        <v>205</v>
      </c>
    </row>
    <row r="84" spans="3:24" x14ac:dyDescent="0.2">
      <c r="C84" s="4" t="str">
        <f t="shared" si="3"/>
        <v>MM/DD/YYYY</v>
      </c>
      <c r="E84" s="9" t="str">
        <f t="shared" si="2"/>
        <v>Q-0MM/DD/YYYY</v>
      </c>
      <c r="F84" s="9" t="s">
        <v>205</v>
      </c>
      <c r="G84" s="22" t="s">
        <v>455</v>
      </c>
      <c r="H84" s="22">
        <f>'P&amp;L'!$D$3</f>
        <v>0</v>
      </c>
      <c r="I84" s="22"/>
      <c r="J84" s="23"/>
      <c r="K84" s="22"/>
      <c r="L84" s="23"/>
      <c r="M84" s="24"/>
      <c r="N84" s="24"/>
      <c r="O84" s="24"/>
      <c r="P84" s="24"/>
      <c r="Q84" s="24"/>
      <c r="R84" s="24"/>
      <c r="S84" s="41" t="s">
        <v>456</v>
      </c>
      <c r="T84" s="48">
        <f>'P&amp;L'!F97</f>
        <v>0</v>
      </c>
      <c r="X84" s="1" t="s">
        <v>205</v>
      </c>
    </row>
    <row r="85" spans="3:24" x14ac:dyDescent="0.2">
      <c r="C85" s="4" t="str">
        <f t="shared" si="3"/>
        <v>MM/DD/YYYY</v>
      </c>
      <c r="E85" s="9" t="str">
        <f t="shared" si="2"/>
        <v>Q-0MM/DD/YYYY</v>
      </c>
      <c r="F85" s="9" t="s">
        <v>205</v>
      </c>
      <c r="G85" s="22" t="s">
        <v>457</v>
      </c>
      <c r="H85" s="22">
        <f>'P&amp;L'!$D$3</f>
        <v>0</v>
      </c>
      <c r="I85" s="22"/>
      <c r="J85" s="23"/>
      <c r="K85" s="22"/>
      <c r="L85" s="23"/>
      <c r="M85" s="24"/>
      <c r="N85" s="24"/>
      <c r="O85" s="24"/>
      <c r="P85" s="24"/>
      <c r="Q85" s="24"/>
      <c r="R85" s="24"/>
      <c r="S85" s="41" t="s">
        <v>458</v>
      </c>
      <c r="T85" s="48">
        <f>'P&amp;L'!F98</f>
        <v>0</v>
      </c>
      <c r="X85" s="1" t="s">
        <v>205</v>
      </c>
    </row>
    <row r="86" spans="3:24" x14ac:dyDescent="0.2">
      <c r="C86" s="4" t="str">
        <f t="shared" si="3"/>
        <v>MM/DD/YYYY</v>
      </c>
      <c r="E86" s="9" t="str">
        <f t="shared" si="2"/>
        <v>Q-0MM/DD/YYYY</v>
      </c>
      <c r="F86" s="9" t="s">
        <v>205</v>
      </c>
      <c r="G86" s="22" t="s">
        <v>243</v>
      </c>
      <c r="H86" s="22">
        <f>'P&amp;L'!$D$3</f>
        <v>0</v>
      </c>
      <c r="I86" s="22"/>
      <c r="J86" s="23"/>
      <c r="K86" s="22"/>
      <c r="L86" s="23"/>
      <c r="M86" s="24"/>
      <c r="N86" s="24"/>
      <c r="O86" s="24"/>
      <c r="P86" s="24"/>
      <c r="Q86" s="24"/>
      <c r="R86" s="24"/>
      <c r="S86" s="41" t="s">
        <v>459</v>
      </c>
      <c r="T86" s="48">
        <f>'P&amp;L'!F99</f>
        <v>0</v>
      </c>
      <c r="X86" s="1" t="s">
        <v>205</v>
      </c>
    </row>
    <row r="87" spans="3:24" x14ac:dyDescent="0.2">
      <c r="C87" s="4" t="str">
        <f t="shared" si="3"/>
        <v>MM/DD/YYYY</v>
      </c>
      <c r="E87" s="9" t="str">
        <f t="shared" si="2"/>
        <v>Q-0MM/DD/YYYY</v>
      </c>
      <c r="F87" s="9" t="s">
        <v>205</v>
      </c>
      <c r="G87" s="22" t="s">
        <v>244</v>
      </c>
      <c r="H87" s="22">
        <f>'P&amp;L'!$D$3</f>
        <v>0</v>
      </c>
      <c r="I87" s="22"/>
      <c r="J87" s="23"/>
      <c r="K87" s="22"/>
      <c r="L87" s="23"/>
      <c r="M87" s="24"/>
      <c r="N87" s="24"/>
      <c r="O87" s="24"/>
      <c r="P87" s="24"/>
      <c r="Q87" s="24"/>
      <c r="R87" s="24"/>
      <c r="S87" s="41" t="s">
        <v>460</v>
      </c>
      <c r="T87" s="48">
        <f>'P&amp;L'!F100</f>
        <v>0</v>
      </c>
      <c r="X87" s="1" t="s">
        <v>205</v>
      </c>
    </row>
    <row r="88" spans="3:24" x14ac:dyDescent="0.2">
      <c r="C88" s="4" t="str">
        <f t="shared" si="3"/>
        <v>MM/DD/YYYY</v>
      </c>
      <c r="E88" s="9" t="str">
        <f t="shared" si="2"/>
        <v>Q-0MM/DD/YYYY</v>
      </c>
      <c r="F88" s="9" t="s">
        <v>205</v>
      </c>
      <c r="G88" s="22" t="s">
        <v>461</v>
      </c>
      <c r="H88" s="22">
        <f>'P&amp;L'!$D$3</f>
        <v>0</v>
      </c>
      <c r="I88" s="22"/>
      <c r="J88" s="23"/>
      <c r="K88" s="22"/>
      <c r="L88" s="23"/>
      <c r="M88" s="24"/>
      <c r="N88" s="24"/>
      <c r="O88" s="24"/>
      <c r="P88" s="24"/>
      <c r="Q88" s="24"/>
      <c r="R88" s="24"/>
      <c r="S88" s="41" t="s">
        <v>462</v>
      </c>
      <c r="T88" s="48">
        <f>'P&amp;L'!F101</f>
        <v>0</v>
      </c>
      <c r="X88" s="1" t="s">
        <v>205</v>
      </c>
    </row>
    <row r="89" spans="3:24" x14ac:dyDescent="0.2">
      <c r="C89" s="4" t="str">
        <f t="shared" si="3"/>
        <v>MM/DD/YYYY</v>
      </c>
      <c r="E89" s="9" t="str">
        <f t="shared" si="2"/>
        <v>Q-0MM/DD/YYYY</v>
      </c>
      <c r="F89" s="9" t="s">
        <v>205</v>
      </c>
      <c r="G89" s="22" t="s">
        <v>463</v>
      </c>
      <c r="H89" s="22">
        <f>'P&amp;L'!$D$3</f>
        <v>0</v>
      </c>
      <c r="I89" s="22"/>
      <c r="J89" s="23"/>
      <c r="K89" s="22"/>
      <c r="L89" s="23"/>
      <c r="M89" s="24"/>
      <c r="N89" s="24"/>
      <c r="O89" s="24"/>
      <c r="P89" s="24"/>
      <c r="Q89" s="24"/>
      <c r="R89" s="24"/>
      <c r="S89" s="41" t="s">
        <v>464</v>
      </c>
      <c r="T89" s="48">
        <f>'P&amp;L'!F102</f>
        <v>0</v>
      </c>
      <c r="X89" s="1" t="s">
        <v>205</v>
      </c>
    </row>
    <row r="90" spans="3:24" x14ac:dyDescent="0.2">
      <c r="C90" s="4" t="str">
        <f t="shared" si="3"/>
        <v>MM/DD/YYYY</v>
      </c>
      <c r="E90" s="9" t="str">
        <f t="shared" si="2"/>
        <v>Q-0MM/DD/YYYY</v>
      </c>
      <c r="F90" s="9" t="s">
        <v>205</v>
      </c>
      <c r="G90" s="22" t="s">
        <v>465</v>
      </c>
      <c r="H90" s="22">
        <f>'P&amp;L'!$D$3</f>
        <v>0</v>
      </c>
      <c r="I90" s="22"/>
      <c r="J90" s="23"/>
      <c r="K90" s="22"/>
      <c r="L90" s="23"/>
      <c r="M90" s="24"/>
      <c r="N90" s="24"/>
      <c r="O90" s="24"/>
      <c r="P90" s="24"/>
      <c r="Q90" s="24"/>
      <c r="R90" s="24"/>
      <c r="S90" s="41" t="s">
        <v>466</v>
      </c>
      <c r="T90" s="48">
        <f>'P&amp;L'!F103</f>
        <v>0</v>
      </c>
      <c r="X90" s="1" t="s">
        <v>205</v>
      </c>
    </row>
    <row r="91" spans="3:24" x14ac:dyDescent="0.2">
      <c r="C91" s="4" t="str">
        <f t="shared" si="3"/>
        <v>MM/DD/YYYY</v>
      </c>
      <c r="E91" s="9" t="str">
        <f t="shared" si="2"/>
        <v>Q-0MM/DD/YYYY</v>
      </c>
      <c r="F91" s="9" t="s">
        <v>205</v>
      </c>
      <c r="G91" s="22" t="s">
        <v>467</v>
      </c>
      <c r="H91" s="22">
        <f>'P&amp;L'!$D$3</f>
        <v>0</v>
      </c>
      <c r="I91" s="22"/>
      <c r="J91" s="23"/>
      <c r="K91" s="22"/>
      <c r="L91" s="23"/>
      <c r="M91" s="24"/>
      <c r="N91" s="24"/>
      <c r="O91" s="24"/>
      <c r="P91" s="24"/>
      <c r="Q91" s="24"/>
      <c r="R91" s="24"/>
      <c r="S91" s="41" t="s">
        <v>468</v>
      </c>
      <c r="T91" s="48">
        <f>'P&amp;L'!F104</f>
        <v>0</v>
      </c>
      <c r="X91" s="1" t="s">
        <v>205</v>
      </c>
    </row>
    <row r="92" spans="3:24" x14ac:dyDescent="0.2">
      <c r="C92" s="4" t="str">
        <f t="shared" si="3"/>
        <v>MM/DD/YYYY</v>
      </c>
      <c r="E92" s="9" t="str">
        <f t="shared" si="2"/>
        <v>Q-0MM/DD/YYYY</v>
      </c>
      <c r="F92" s="9" t="s">
        <v>205</v>
      </c>
      <c r="G92" s="22" t="s">
        <v>469</v>
      </c>
      <c r="H92" s="22">
        <f>'P&amp;L'!$D$3</f>
        <v>0</v>
      </c>
      <c r="I92" s="22"/>
      <c r="J92" s="23"/>
      <c r="K92" s="22"/>
      <c r="L92" s="23"/>
      <c r="M92" s="24"/>
      <c r="N92" s="24"/>
      <c r="O92" s="24"/>
      <c r="P92" s="24"/>
      <c r="Q92" s="24"/>
      <c r="R92" s="24"/>
      <c r="S92" s="41" t="s">
        <v>470</v>
      </c>
      <c r="T92" s="48">
        <f>'P&amp;L'!F105</f>
        <v>0</v>
      </c>
      <c r="X92" s="1" t="s">
        <v>205</v>
      </c>
    </row>
    <row r="93" spans="3:24" x14ac:dyDescent="0.2">
      <c r="C93" s="4" t="str">
        <f t="shared" si="3"/>
        <v>MM/DD/YYYY</v>
      </c>
      <c r="E93" s="9" t="str">
        <f t="shared" si="2"/>
        <v>Q-0MM/DD/YYYY</v>
      </c>
      <c r="F93" s="9" t="s">
        <v>205</v>
      </c>
      <c r="G93" s="22" t="s">
        <v>471</v>
      </c>
      <c r="H93" s="22">
        <f>'P&amp;L'!$D$3</f>
        <v>0</v>
      </c>
      <c r="I93" s="22"/>
      <c r="J93" s="23"/>
      <c r="K93" s="22"/>
      <c r="L93" s="23"/>
      <c r="M93" s="24"/>
      <c r="N93" s="24"/>
      <c r="O93" s="24"/>
      <c r="P93" s="24"/>
      <c r="Q93" s="24"/>
      <c r="R93" s="24"/>
      <c r="S93" s="41" t="s">
        <v>472</v>
      </c>
      <c r="T93" s="48">
        <f>'P&amp;L'!F106</f>
        <v>0</v>
      </c>
      <c r="X93" s="1" t="s">
        <v>205</v>
      </c>
    </row>
    <row r="94" spans="3:24" x14ac:dyDescent="0.2">
      <c r="C94" s="4" t="str">
        <f t="shared" si="3"/>
        <v>MM/DD/YYYY</v>
      </c>
      <c r="E94" s="9" t="str">
        <f t="shared" si="2"/>
        <v>Q-0MM/DD/YYYY</v>
      </c>
      <c r="F94" s="9" t="s">
        <v>205</v>
      </c>
      <c r="G94" s="22" t="s">
        <v>473</v>
      </c>
      <c r="H94" s="22">
        <f>'P&amp;L'!$D$3</f>
        <v>0</v>
      </c>
      <c r="I94" s="22"/>
      <c r="J94" s="23"/>
      <c r="K94" s="22"/>
      <c r="L94" s="23"/>
      <c r="M94" s="24"/>
      <c r="N94" s="24"/>
      <c r="O94" s="24"/>
      <c r="P94" s="24"/>
      <c r="Q94" s="24"/>
      <c r="R94" s="24"/>
      <c r="S94" s="41" t="s">
        <v>474</v>
      </c>
      <c r="T94" s="48">
        <f>'P&amp;L'!F107</f>
        <v>0</v>
      </c>
      <c r="X94" s="1" t="s">
        <v>205</v>
      </c>
    </row>
    <row r="95" spans="3:24" x14ac:dyDescent="0.2">
      <c r="C95" s="4" t="str">
        <f t="shared" si="3"/>
        <v>MM/DD/YYYY</v>
      </c>
      <c r="E95" s="9" t="str">
        <f t="shared" si="2"/>
        <v>Q-0MM/DD/YYYY</v>
      </c>
      <c r="F95" s="9" t="s">
        <v>205</v>
      </c>
      <c r="G95" s="22" t="s">
        <v>475</v>
      </c>
      <c r="H95" s="22">
        <f>'P&amp;L'!$D$3</f>
        <v>0</v>
      </c>
      <c r="I95" s="22"/>
      <c r="J95" s="23"/>
      <c r="K95" s="22"/>
      <c r="L95" s="23"/>
      <c r="M95" s="24"/>
      <c r="N95" s="24"/>
      <c r="O95" s="24"/>
      <c r="P95" s="24"/>
      <c r="Q95" s="24"/>
      <c r="R95" s="24"/>
      <c r="S95" s="41" t="s">
        <v>476</v>
      </c>
      <c r="T95" s="48">
        <f>'P&amp;L'!F108</f>
        <v>0</v>
      </c>
      <c r="X95" s="1" t="s">
        <v>205</v>
      </c>
    </row>
    <row r="96" spans="3:24" x14ac:dyDescent="0.2">
      <c r="C96" s="4" t="str">
        <f t="shared" si="3"/>
        <v>MM/DD/YYYY</v>
      </c>
      <c r="E96" s="9" t="str">
        <f t="shared" si="2"/>
        <v>Q-0MM/DD/YYYY</v>
      </c>
      <c r="F96" s="9" t="s">
        <v>205</v>
      </c>
      <c r="G96" s="22" t="s">
        <v>477</v>
      </c>
      <c r="H96" s="22">
        <f>'P&amp;L'!$D$3</f>
        <v>0</v>
      </c>
      <c r="I96" s="22"/>
      <c r="J96" s="23"/>
      <c r="K96" s="22"/>
      <c r="L96" s="23"/>
      <c r="M96" s="24"/>
      <c r="N96" s="24"/>
      <c r="O96" s="24"/>
      <c r="P96" s="24"/>
      <c r="Q96" s="24"/>
      <c r="R96" s="24"/>
      <c r="S96" s="41" t="s">
        <v>478</v>
      </c>
      <c r="T96" s="48">
        <f>'P&amp;L'!F109</f>
        <v>0</v>
      </c>
      <c r="X96" s="1" t="s">
        <v>205</v>
      </c>
    </row>
    <row r="97" spans="3:24" x14ac:dyDescent="0.2">
      <c r="C97" s="4" t="str">
        <f t="shared" si="3"/>
        <v>MM/DD/YYYY</v>
      </c>
      <c r="E97" s="9" t="str">
        <f t="shared" si="2"/>
        <v>Q-0MM/DD/YYYY</v>
      </c>
      <c r="F97" s="9" t="s">
        <v>205</v>
      </c>
      <c r="G97" s="22" t="s">
        <v>479</v>
      </c>
      <c r="H97" s="22">
        <f>'P&amp;L'!$D$3</f>
        <v>0</v>
      </c>
      <c r="I97" s="22"/>
      <c r="J97" s="23"/>
      <c r="K97" s="22"/>
      <c r="L97" s="23"/>
      <c r="M97" s="24"/>
      <c r="N97" s="24"/>
      <c r="O97" s="24"/>
      <c r="P97" s="24"/>
      <c r="Q97" s="24"/>
      <c r="R97" s="24"/>
      <c r="S97" s="41" t="s">
        <v>480</v>
      </c>
      <c r="T97" s="48">
        <f>'P&amp;L'!F110</f>
        <v>0</v>
      </c>
      <c r="X97" s="1" t="s">
        <v>205</v>
      </c>
    </row>
    <row r="98" spans="3:24" x14ac:dyDescent="0.2">
      <c r="C98" s="4" t="str">
        <f t="shared" si="3"/>
        <v>MM/DD/YYYY</v>
      </c>
      <c r="E98" s="9" t="str">
        <f t="shared" si="2"/>
        <v>Q-0MM/DD/YYYY</v>
      </c>
      <c r="F98" s="9" t="s">
        <v>205</v>
      </c>
      <c r="G98" s="22" t="s">
        <v>481</v>
      </c>
      <c r="H98" s="22">
        <f>'P&amp;L'!$D$3</f>
        <v>0</v>
      </c>
      <c r="I98" s="22"/>
      <c r="J98" s="23"/>
      <c r="K98" s="22"/>
      <c r="L98" s="23"/>
      <c r="M98" s="24"/>
      <c r="N98" s="24"/>
      <c r="O98" s="24"/>
      <c r="P98" s="24"/>
      <c r="Q98" s="24"/>
      <c r="R98" s="24"/>
      <c r="S98" s="41" t="s">
        <v>482</v>
      </c>
      <c r="T98" s="48">
        <f>'P&amp;L'!F111</f>
        <v>0</v>
      </c>
      <c r="X98" s="1" t="s">
        <v>205</v>
      </c>
    </row>
    <row r="99" spans="3:24" x14ac:dyDescent="0.2">
      <c r="C99" s="4" t="str">
        <f t="shared" si="3"/>
        <v>MM/DD/YYYY</v>
      </c>
      <c r="E99" s="9" t="str">
        <f t="shared" si="2"/>
        <v>Q-0MM/DD/YYYY</v>
      </c>
      <c r="F99" s="9" t="s">
        <v>205</v>
      </c>
      <c r="G99" s="22" t="s">
        <v>483</v>
      </c>
      <c r="H99" s="22">
        <f>'P&amp;L'!$D$3</f>
        <v>0</v>
      </c>
      <c r="I99" s="22"/>
      <c r="J99" s="23"/>
      <c r="K99" s="22"/>
      <c r="L99" s="23"/>
      <c r="M99" s="24"/>
      <c r="N99" s="24"/>
      <c r="O99" s="24"/>
      <c r="P99" s="24"/>
      <c r="Q99" s="24"/>
      <c r="R99" s="24"/>
      <c r="S99" s="41" t="s">
        <v>484</v>
      </c>
      <c r="T99" s="48">
        <f>'P&amp;L'!F112</f>
        <v>0</v>
      </c>
      <c r="X99" s="1" t="s">
        <v>205</v>
      </c>
    </row>
    <row r="100" spans="3:24" x14ac:dyDescent="0.2">
      <c r="C100" s="4" t="str">
        <f t="shared" si="3"/>
        <v>MM/DD/YYYY</v>
      </c>
      <c r="E100" s="9" t="str">
        <f t="shared" si="2"/>
        <v>Q-0MM/DD/YYYY</v>
      </c>
      <c r="F100" s="9" t="s">
        <v>205</v>
      </c>
      <c r="G100" s="22" t="s">
        <v>485</v>
      </c>
      <c r="H100" s="22">
        <f>'P&amp;L'!$D$3</f>
        <v>0</v>
      </c>
      <c r="I100" s="22"/>
      <c r="J100" s="23"/>
      <c r="K100" s="22"/>
      <c r="L100" s="23"/>
      <c r="M100" s="24"/>
      <c r="N100" s="24"/>
      <c r="O100" s="24"/>
      <c r="P100" s="24"/>
      <c r="Q100" s="24"/>
      <c r="R100" s="24"/>
      <c r="S100" s="41" t="s">
        <v>486</v>
      </c>
      <c r="T100" s="48">
        <f>'P&amp;L'!F113</f>
        <v>0</v>
      </c>
      <c r="X100" s="1" t="s">
        <v>205</v>
      </c>
    </row>
    <row r="101" spans="3:24" x14ac:dyDescent="0.2">
      <c r="C101" s="4" t="str">
        <f t="shared" si="3"/>
        <v>MM/DD/YYYY</v>
      </c>
      <c r="E101" s="9" t="str">
        <f t="shared" si="2"/>
        <v>Q-0MM/DD/YYYY</v>
      </c>
      <c r="F101" s="9" t="s">
        <v>205</v>
      </c>
      <c r="G101" s="22" t="s">
        <v>487</v>
      </c>
      <c r="H101" s="22">
        <f>'P&amp;L'!$D$3</f>
        <v>0</v>
      </c>
      <c r="I101" s="22"/>
      <c r="J101" s="23"/>
      <c r="K101" s="22"/>
      <c r="L101" s="23"/>
      <c r="M101" s="24"/>
      <c r="N101" s="24"/>
      <c r="O101" s="24"/>
      <c r="P101" s="24"/>
      <c r="Q101" s="24"/>
      <c r="R101" s="24"/>
      <c r="S101" s="41" t="s">
        <v>488</v>
      </c>
      <c r="T101" s="48">
        <f>'P&amp;L'!F114</f>
        <v>0</v>
      </c>
      <c r="X101" s="1" t="s">
        <v>205</v>
      </c>
    </row>
    <row r="102" spans="3:24" x14ac:dyDescent="0.2">
      <c r="C102" s="4" t="str">
        <f t="shared" si="3"/>
        <v>MM/DD/YYYY</v>
      </c>
      <c r="E102" s="9" t="str">
        <f t="shared" si="2"/>
        <v>Q-0MM/DD/YYYY</v>
      </c>
      <c r="F102" s="9" t="s">
        <v>205</v>
      </c>
      <c r="G102" s="22" t="s">
        <v>489</v>
      </c>
      <c r="H102" s="22">
        <f>'P&amp;L'!$D$3</f>
        <v>0</v>
      </c>
      <c r="I102" s="22"/>
      <c r="J102" s="23"/>
      <c r="K102" s="22"/>
      <c r="L102" s="23"/>
      <c r="M102" s="24"/>
      <c r="N102" s="24"/>
      <c r="O102" s="24"/>
      <c r="P102" s="24"/>
      <c r="Q102" s="24"/>
      <c r="R102" s="24"/>
      <c r="S102" s="41" t="s">
        <v>490</v>
      </c>
      <c r="T102" s="48">
        <f>'P&amp;L'!F115</f>
        <v>0</v>
      </c>
      <c r="X102" s="1" t="s">
        <v>205</v>
      </c>
    </row>
    <row r="103" spans="3:24" x14ac:dyDescent="0.2">
      <c r="C103" s="4" t="str">
        <f t="shared" si="3"/>
        <v>MM/DD/YYYY</v>
      </c>
      <c r="E103" s="9" t="str">
        <f t="shared" si="2"/>
        <v>Q-0MM/DD/YYYY</v>
      </c>
      <c r="F103" s="9" t="s">
        <v>205</v>
      </c>
      <c r="G103" s="22" t="s">
        <v>491</v>
      </c>
      <c r="H103" s="22">
        <f>'P&amp;L'!$D$3</f>
        <v>0</v>
      </c>
      <c r="I103" s="22"/>
      <c r="J103" s="23"/>
      <c r="K103" s="22"/>
      <c r="L103" s="23"/>
      <c r="M103" s="24"/>
      <c r="N103" s="24"/>
      <c r="O103" s="24"/>
      <c r="P103" s="24"/>
      <c r="Q103" s="24"/>
      <c r="R103" s="24"/>
      <c r="S103" s="41" t="s">
        <v>492</v>
      </c>
      <c r="T103" s="48">
        <f>'P&amp;L'!F116</f>
        <v>0</v>
      </c>
      <c r="X103" s="1" t="s">
        <v>205</v>
      </c>
    </row>
    <row r="104" spans="3:24" x14ac:dyDescent="0.2">
      <c r="C104" s="4" t="str">
        <f t="shared" si="3"/>
        <v>MM/DD/YYYY</v>
      </c>
      <c r="E104" s="9" t="str">
        <f t="shared" si="2"/>
        <v>Q-0MM/DD/YYYY</v>
      </c>
      <c r="F104" s="9" t="s">
        <v>205</v>
      </c>
      <c r="G104" s="22" t="s">
        <v>493</v>
      </c>
      <c r="H104" s="22">
        <f>'P&amp;L'!$D$3</f>
        <v>0</v>
      </c>
      <c r="I104" s="22"/>
      <c r="J104" s="23"/>
      <c r="K104" s="22"/>
      <c r="L104" s="23"/>
      <c r="M104" s="24"/>
      <c r="N104" s="24"/>
      <c r="O104" s="24"/>
      <c r="P104" s="24"/>
      <c r="Q104" s="24"/>
      <c r="R104" s="24"/>
      <c r="S104" s="41" t="s">
        <v>494</v>
      </c>
      <c r="T104" s="48">
        <f>'P&amp;L'!F117</f>
        <v>0</v>
      </c>
      <c r="X104" s="1" t="s">
        <v>205</v>
      </c>
    </row>
    <row r="105" spans="3:24" x14ac:dyDescent="0.2">
      <c r="C105" s="4" t="str">
        <f t="shared" si="3"/>
        <v>MM/DD/YYYY</v>
      </c>
      <c r="E105" s="9" t="str">
        <f t="shared" si="2"/>
        <v>Q-0MM/DD/YYYY</v>
      </c>
      <c r="F105" s="9" t="s">
        <v>205</v>
      </c>
      <c r="G105" s="22" t="s">
        <v>495</v>
      </c>
      <c r="H105" s="22">
        <f>'P&amp;L'!$D$3</f>
        <v>0</v>
      </c>
      <c r="I105" s="22"/>
      <c r="J105" s="23"/>
      <c r="K105" s="22"/>
      <c r="L105" s="23"/>
      <c r="M105" s="24"/>
      <c r="N105" s="24"/>
      <c r="O105" s="24"/>
      <c r="P105" s="24"/>
      <c r="Q105" s="24"/>
      <c r="R105" s="24"/>
      <c r="S105" s="41" t="s">
        <v>496</v>
      </c>
      <c r="T105" s="48">
        <f>'P&amp;L'!F118</f>
        <v>0</v>
      </c>
      <c r="X105" s="1" t="s">
        <v>205</v>
      </c>
    </row>
    <row r="106" spans="3:24" x14ac:dyDescent="0.2">
      <c r="C106" s="4" t="str">
        <f t="shared" si="3"/>
        <v>MM/DD/YYYY</v>
      </c>
      <c r="E106" s="9" t="str">
        <f t="shared" si="2"/>
        <v>Q-0MM/DD/YYYY</v>
      </c>
      <c r="F106" s="9" t="s">
        <v>205</v>
      </c>
      <c r="G106" s="22" t="s">
        <v>497</v>
      </c>
      <c r="H106" s="22">
        <f>'P&amp;L'!$D$3</f>
        <v>0</v>
      </c>
      <c r="I106" s="22"/>
      <c r="J106" s="23"/>
      <c r="K106" s="22"/>
      <c r="L106" s="23"/>
      <c r="M106" s="24"/>
      <c r="N106" s="24"/>
      <c r="O106" s="24"/>
      <c r="P106" s="24"/>
      <c r="Q106" s="24"/>
      <c r="R106" s="24"/>
      <c r="S106" s="41" t="s">
        <v>498</v>
      </c>
      <c r="T106" s="48">
        <f>'P&amp;L'!F119</f>
        <v>0</v>
      </c>
      <c r="X106" s="1" t="s">
        <v>205</v>
      </c>
    </row>
    <row r="107" spans="3:24" x14ac:dyDescent="0.2">
      <c r="C107" s="4" t="str">
        <f t="shared" si="3"/>
        <v>MM/DD/YYYY</v>
      </c>
      <c r="E107" s="9" t="str">
        <f t="shared" si="2"/>
        <v>Q-0MM/DD/YYYY</v>
      </c>
      <c r="F107" s="9" t="s">
        <v>205</v>
      </c>
      <c r="G107" s="22" t="s">
        <v>499</v>
      </c>
      <c r="H107" s="22">
        <f>'P&amp;L'!$D$3</f>
        <v>0</v>
      </c>
      <c r="I107" s="22"/>
      <c r="J107" s="23"/>
      <c r="K107" s="22"/>
      <c r="L107" s="23"/>
      <c r="M107" s="24"/>
      <c r="N107" s="24"/>
      <c r="O107" s="24"/>
      <c r="P107" s="24"/>
      <c r="Q107" s="24"/>
      <c r="R107" s="24"/>
      <c r="S107" s="41" t="s">
        <v>500</v>
      </c>
      <c r="T107" s="48">
        <f>'P&amp;L'!F120</f>
        <v>0</v>
      </c>
      <c r="X107" s="1" t="s">
        <v>205</v>
      </c>
    </row>
    <row r="108" spans="3:24" x14ac:dyDescent="0.2">
      <c r="C108" s="4" t="str">
        <f t="shared" si="3"/>
        <v>MM/DD/YYYY</v>
      </c>
      <c r="E108" s="9" t="str">
        <f t="shared" si="2"/>
        <v>Q-0MM/DD/YYYY</v>
      </c>
      <c r="F108" s="9" t="s">
        <v>205</v>
      </c>
      <c r="G108" s="22" t="s">
        <v>501</v>
      </c>
      <c r="H108" s="22">
        <f>'P&amp;L'!$D$3</f>
        <v>0</v>
      </c>
      <c r="I108" s="22"/>
      <c r="J108" s="23"/>
      <c r="K108" s="22"/>
      <c r="L108" s="23"/>
      <c r="M108" s="24"/>
      <c r="N108" s="24"/>
      <c r="O108" s="24"/>
      <c r="P108" s="24"/>
      <c r="Q108" s="24"/>
      <c r="R108" s="24"/>
      <c r="S108" s="41" t="s">
        <v>502</v>
      </c>
      <c r="T108" s="48">
        <f>'P&amp;L'!F121</f>
        <v>0</v>
      </c>
      <c r="X108" s="1" t="s">
        <v>205</v>
      </c>
    </row>
    <row r="109" spans="3:24" x14ac:dyDescent="0.2">
      <c r="C109" s="4" t="str">
        <f t="shared" si="3"/>
        <v>MM/DD/YYYY</v>
      </c>
      <c r="E109" s="9" t="str">
        <f t="shared" si="2"/>
        <v>Q-0MM/DD/YYYY</v>
      </c>
      <c r="F109" s="9" t="s">
        <v>205</v>
      </c>
      <c r="G109" s="22" t="s">
        <v>503</v>
      </c>
      <c r="H109" s="22">
        <f>'P&amp;L'!$D$3</f>
        <v>0</v>
      </c>
      <c r="I109" s="22"/>
      <c r="J109" s="23"/>
      <c r="K109" s="22"/>
      <c r="L109" s="23"/>
      <c r="M109" s="24"/>
      <c r="N109" s="24"/>
      <c r="O109" s="24"/>
      <c r="P109" s="24"/>
      <c r="Q109" s="24"/>
      <c r="R109" s="24"/>
      <c r="S109" s="41" t="s">
        <v>504</v>
      </c>
      <c r="T109" s="48">
        <f>'P&amp;L'!F122</f>
        <v>0</v>
      </c>
      <c r="X109" s="1" t="s">
        <v>205</v>
      </c>
    </row>
    <row r="110" spans="3:24" x14ac:dyDescent="0.2">
      <c r="C110" s="4" t="str">
        <f t="shared" si="3"/>
        <v>MM/DD/YYYY</v>
      </c>
      <c r="E110" s="9" t="str">
        <f t="shared" si="2"/>
        <v>Q-0MM/DD/YYYY</v>
      </c>
      <c r="F110" s="9" t="s">
        <v>205</v>
      </c>
      <c r="G110" s="22" t="s">
        <v>505</v>
      </c>
      <c r="H110" s="22">
        <f>'P&amp;L'!$D$3</f>
        <v>0</v>
      </c>
      <c r="I110" s="22"/>
      <c r="J110" s="23"/>
      <c r="K110" s="22"/>
      <c r="L110" s="23"/>
      <c r="M110" s="24"/>
      <c r="N110" s="24"/>
      <c r="O110" s="24"/>
      <c r="P110" s="24"/>
      <c r="Q110" s="24"/>
      <c r="R110" s="24"/>
      <c r="S110" s="41" t="s">
        <v>506</v>
      </c>
      <c r="T110" s="48">
        <f>'P&amp;L'!F123</f>
        <v>0</v>
      </c>
      <c r="X110" s="1" t="s">
        <v>205</v>
      </c>
    </row>
    <row r="111" spans="3:24" x14ac:dyDescent="0.2">
      <c r="C111" s="4" t="str">
        <f t="shared" si="3"/>
        <v>MM/DD/YYYY</v>
      </c>
      <c r="E111" s="9" t="str">
        <f t="shared" si="2"/>
        <v>Q-0MM/DD/YYYY</v>
      </c>
      <c r="F111" s="9" t="s">
        <v>205</v>
      </c>
      <c r="G111" s="22" t="s">
        <v>507</v>
      </c>
      <c r="H111" s="22">
        <f>'P&amp;L'!$D$3</f>
        <v>0</v>
      </c>
      <c r="I111" s="22"/>
      <c r="J111" s="23"/>
      <c r="K111" s="22"/>
      <c r="L111" s="23"/>
      <c r="M111" s="24"/>
      <c r="N111" s="24"/>
      <c r="O111" s="24"/>
      <c r="P111" s="24"/>
      <c r="Q111" s="24"/>
      <c r="R111" s="24"/>
      <c r="S111" s="41" t="s">
        <v>508</v>
      </c>
      <c r="T111" s="48">
        <f>'P&amp;L'!F124</f>
        <v>0</v>
      </c>
      <c r="X111" s="1" t="s">
        <v>205</v>
      </c>
    </row>
    <row r="112" spans="3:24" x14ac:dyDescent="0.2">
      <c r="C112" s="4" t="str">
        <f t="shared" si="3"/>
        <v>MM/DD/YYYY</v>
      </c>
      <c r="E112" s="9" t="str">
        <f t="shared" si="2"/>
        <v>Q-0MM/DD/YYYY</v>
      </c>
      <c r="F112" s="9" t="s">
        <v>205</v>
      </c>
      <c r="G112" s="22" t="s">
        <v>509</v>
      </c>
      <c r="H112" s="22">
        <f>'P&amp;L'!$D$3</f>
        <v>0</v>
      </c>
      <c r="I112" s="22"/>
      <c r="J112" s="23"/>
      <c r="K112" s="22"/>
      <c r="L112" s="23"/>
      <c r="M112" s="24"/>
      <c r="N112" s="24"/>
      <c r="O112" s="24"/>
      <c r="P112" s="24"/>
      <c r="Q112" s="24"/>
      <c r="R112" s="24"/>
      <c r="S112" s="41" t="s">
        <v>510</v>
      </c>
      <c r="T112" s="48">
        <f>'P&amp;L'!F125</f>
        <v>0</v>
      </c>
      <c r="X112" s="1" t="s">
        <v>205</v>
      </c>
    </row>
    <row r="113" spans="3:24" x14ac:dyDescent="0.2">
      <c r="C113" s="4" t="str">
        <f t="shared" si="3"/>
        <v>MM/DD/YYYY</v>
      </c>
      <c r="E113" s="9" t="str">
        <f t="shared" si="2"/>
        <v>Q-0MM/DD/YYYY</v>
      </c>
      <c r="F113" s="9" t="s">
        <v>205</v>
      </c>
      <c r="G113" s="22" t="s">
        <v>511</v>
      </c>
      <c r="H113" s="22">
        <f>'P&amp;L'!$D$3</f>
        <v>0</v>
      </c>
      <c r="I113" s="22"/>
      <c r="J113" s="23"/>
      <c r="K113" s="22"/>
      <c r="L113" s="23"/>
      <c r="M113" s="24"/>
      <c r="N113" s="24"/>
      <c r="O113" s="24"/>
      <c r="P113" s="24"/>
      <c r="Q113" s="24"/>
      <c r="R113" s="24"/>
      <c r="S113" s="41" t="s">
        <v>512</v>
      </c>
      <c r="T113" s="48">
        <f>'P&amp;L'!F126</f>
        <v>0</v>
      </c>
      <c r="X113" s="1" t="s">
        <v>205</v>
      </c>
    </row>
    <row r="114" spans="3:24" x14ac:dyDescent="0.2">
      <c r="C114" s="4" t="str">
        <f t="shared" si="3"/>
        <v>MM/DD/YYYY</v>
      </c>
      <c r="E114" s="9" t="str">
        <f t="shared" si="2"/>
        <v>Q-0MM/DD/YYYY</v>
      </c>
      <c r="F114" s="9" t="s">
        <v>205</v>
      </c>
      <c r="G114" s="22" t="s">
        <v>513</v>
      </c>
      <c r="H114" s="22">
        <f>'P&amp;L'!$D$3</f>
        <v>0</v>
      </c>
      <c r="I114" s="22"/>
      <c r="J114" s="23"/>
      <c r="K114" s="22"/>
      <c r="L114" s="23"/>
      <c r="M114" s="24"/>
      <c r="N114" s="24"/>
      <c r="O114" s="24"/>
      <c r="P114" s="24"/>
      <c r="Q114" s="24"/>
      <c r="R114" s="24"/>
      <c r="S114" s="41" t="s">
        <v>514</v>
      </c>
      <c r="T114" s="48">
        <f>'P&amp;L'!F127</f>
        <v>0</v>
      </c>
      <c r="X114" s="1" t="s">
        <v>205</v>
      </c>
    </row>
    <row r="115" spans="3:24" x14ac:dyDescent="0.2">
      <c r="C115" s="4" t="str">
        <f t="shared" si="3"/>
        <v>MM/DD/YYYY</v>
      </c>
      <c r="E115" s="9" t="str">
        <f t="shared" si="2"/>
        <v>Q-0MM/DD/YYYY</v>
      </c>
      <c r="F115" s="9" t="s">
        <v>205</v>
      </c>
      <c r="G115" s="22" t="s">
        <v>515</v>
      </c>
      <c r="H115" s="22">
        <f>'P&amp;L'!$D$3</f>
        <v>0</v>
      </c>
      <c r="I115" s="22"/>
      <c r="J115" s="23"/>
      <c r="K115" s="22"/>
      <c r="L115" s="23"/>
      <c r="M115" s="24"/>
      <c r="N115" s="24"/>
      <c r="O115" s="24"/>
      <c r="P115" s="24"/>
      <c r="Q115" s="24"/>
      <c r="R115" s="24"/>
      <c r="S115" s="41" t="s">
        <v>516</v>
      </c>
      <c r="T115" s="48">
        <f>'P&amp;L'!F128</f>
        <v>0</v>
      </c>
      <c r="X115" s="1" t="s">
        <v>205</v>
      </c>
    </row>
    <row r="116" spans="3:24" x14ac:dyDescent="0.2">
      <c r="C116" s="4" t="str">
        <f t="shared" si="3"/>
        <v>MM/DD/YYYY</v>
      </c>
      <c r="E116" s="9" t="str">
        <f t="shared" si="2"/>
        <v>Q-0MM/DD/YYYY</v>
      </c>
      <c r="F116" s="9" t="s">
        <v>205</v>
      </c>
      <c r="G116" s="22" t="s">
        <v>517</v>
      </c>
      <c r="H116" s="22">
        <f>'P&amp;L'!$D$3</f>
        <v>0</v>
      </c>
      <c r="I116" s="22"/>
      <c r="J116" s="23"/>
      <c r="K116" s="22"/>
      <c r="L116" s="23"/>
      <c r="M116" s="24"/>
      <c r="N116" s="24"/>
      <c r="O116" s="24"/>
      <c r="P116" s="24"/>
      <c r="Q116" s="24"/>
      <c r="R116" s="24"/>
      <c r="S116" s="41" t="s">
        <v>518</v>
      </c>
      <c r="T116" s="48">
        <f>'P&amp;L'!F129</f>
        <v>0</v>
      </c>
      <c r="X116" s="1" t="s">
        <v>205</v>
      </c>
    </row>
    <row r="117" spans="3:24" x14ac:dyDescent="0.2">
      <c r="C117" s="4" t="str">
        <f t="shared" si="3"/>
        <v>MM/DD/YYYY</v>
      </c>
      <c r="E117" s="9" t="str">
        <f t="shared" si="2"/>
        <v>Q-0MM/DD/YYYY</v>
      </c>
      <c r="F117" s="9" t="s">
        <v>205</v>
      </c>
      <c r="G117" s="22" t="s">
        <v>519</v>
      </c>
      <c r="H117" s="22">
        <f>'P&amp;L'!$D$3</f>
        <v>0</v>
      </c>
      <c r="I117" s="22"/>
      <c r="J117" s="23"/>
      <c r="K117" s="22"/>
      <c r="L117" s="23"/>
      <c r="M117" s="24"/>
      <c r="N117" s="24"/>
      <c r="O117" s="24"/>
      <c r="P117" s="24"/>
      <c r="Q117" s="24"/>
      <c r="R117" s="24"/>
      <c r="S117" s="41" t="s">
        <v>520</v>
      </c>
      <c r="T117" s="48">
        <f>'P&amp;L'!F130</f>
        <v>0</v>
      </c>
      <c r="X117" s="1" t="s">
        <v>205</v>
      </c>
    </row>
    <row r="118" spans="3:24" x14ac:dyDescent="0.2">
      <c r="C118" s="4" t="str">
        <f t="shared" si="3"/>
        <v>MM/DD/YYYY</v>
      </c>
      <c r="E118" s="9" t="str">
        <f t="shared" si="2"/>
        <v>Q-0MM/DD/YYYY</v>
      </c>
      <c r="F118" s="9" t="s">
        <v>205</v>
      </c>
      <c r="G118" s="22" t="s">
        <v>521</v>
      </c>
      <c r="H118" s="22">
        <f>'P&amp;L'!$D$3</f>
        <v>0</v>
      </c>
      <c r="I118" s="22"/>
      <c r="J118" s="23"/>
      <c r="K118" s="22"/>
      <c r="L118" s="23"/>
      <c r="M118" s="24"/>
      <c r="N118" s="24"/>
      <c r="O118" s="24"/>
      <c r="P118" s="24"/>
      <c r="Q118" s="24"/>
      <c r="R118" s="24"/>
      <c r="S118" s="41" t="s">
        <v>522</v>
      </c>
      <c r="T118" s="48">
        <f>'P&amp;L'!F131</f>
        <v>0</v>
      </c>
      <c r="X118" s="1" t="s">
        <v>205</v>
      </c>
    </row>
    <row r="119" spans="3:24" x14ac:dyDescent="0.2">
      <c r="C119" s="4" t="str">
        <f t="shared" si="3"/>
        <v>MM/DD/YYYY</v>
      </c>
      <c r="E119" s="9" t="str">
        <f t="shared" si="2"/>
        <v>Q-0MM/DD/YYYY</v>
      </c>
      <c r="F119" s="9" t="s">
        <v>205</v>
      </c>
      <c r="G119" s="22" t="s">
        <v>523</v>
      </c>
      <c r="H119" s="22">
        <f>'P&amp;L'!$D$3</f>
        <v>0</v>
      </c>
      <c r="I119" s="22"/>
      <c r="J119" s="23"/>
      <c r="K119" s="22"/>
      <c r="L119" s="23"/>
      <c r="M119" s="24"/>
      <c r="N119" s="24"/>
      <c r="O119" s="24"/>
      <c r="P119" s="24"/>
      <c r="Q119" s="24"/>
      <c r="R119" s="24"/>
      <c r="S119" s="41" t="s">
        <v>524</v>
      </c>
      <c r="T119" s="48">
        <f>'P&amp;L'!F132</f>
        <v>0</v>
      </c>
      <c r="X119" s="1" t="s">
        <v>205</v>
      </c>
    </row>
    <row r="120" spans="3:24" x14ac:dyDescent="0.2">
      <c r="C120" s="4" t="str">
        <f t="shared" si="3"/>
        <v>MM/DD/YYYY</v>
      </c>
      <c r="E120" s="9" t="str">
        <f t="shared" si="2"/>
        <v>Q-0MM/DD/YYYY</v>
      </c>
      <c r="F120" s="9" t="s">
        <v>205</v>
      </c>
      <c r="G120" s="22" t="s">
        <v>525</v>
      </c>
      <c r="H120" s="22">
        <f>'P&amp;L'!$D$3</f>
        <v>0</v>
      </c>
      <c r="I120" s="22"/>
      <c r="J120" s="23"/>
      <c r="K120" s="22"/>
      <c r="L120" s="23"/>
      <c r="M120" s="24"/>
      <c r="N120" s="24"/>
      <c r="O120" s="24"/>
      <c r="P120" s="24"/>
      <c r="Q120" s="24"/>
      <c r="R120" s="24"/>
      <c r="S120" s="41" t="s">
        <v>526</v>
      </c>
      <c r="T120" s="48">
        <f>'P&amp;L'!F133</f>
        <v>0</v>
      </c>
      <c r="X120" s="1" t="s">
        <v>205</v>
      </c>
    </row>
    <row r="121" spans="3:24" x14ac:dyDescent="0.2">
      <c r="C121" s="4" t="str">
        <f t="shared" si="3"/>
        <v>MM/DD/YYYY</v>
      </c>
      <c r="E121" s="9" t="str">
        <f t="shared" si="2"/>
        <v>Q-0MM/DD/YYYY</v>
      </c>
      <c r="F121" s="9" t="s">
        <v>205</v>
      </c>
      <c r="G121" s="22" t="s">
        <v>527</v>
      </c>
      <c r="H121" s="22">
        <f>'P&amp;L'!$D$3</f>
        <v>0</v>
      </c>
      <c r="I121" s="22"/>
      <c r="J121" s="23"/>
      <c r="K121" s="22"/>
      <c r="L121" s="23"/>
      <c r="M121" s="24"/>
      <c r="N121" s="24"/>
      <c r="O121" s="24"/>
      <c r="P121" s="24"/>
      <c r="Q121" s="24"/>
      <c r="R121" s="24"/>
      <c r="S121" s="41" t="s">
        <v>528</v>
      </c>
      <c r="T121" s="48">
        <f>'P&amp;L'!F134</f>
        <v>0</v>
      </c>
      <c r="X121" s="1" t="s">
        <v>205</v>
      </c>
    </row>
    <row r="122" spans="3:24" x14ac:dyDescent="0.2">
      <c r="C122" s="4" t="str">
        <f t="shared" si="3"/>
        <v>MM/DD/YYYY</v>
      </c>
      <c r="E122" s="9" t="str">
        <f t="shared" si="2"/>
        <v>Q-0MM/DD/YYYY</v>
      </c>
      <c r="F122" s="9" t="s">
        <v>205</v>
      </c>
      <c r="G122" s="22" t="s">
        <v>529</v>
      </c>
      <c r="H122" s="22">
        <f>'P&amp;L'!$D$3</f>
        <v>0</v>
      </c>
      <c r="I122" s="22"/>
      <c r="J122" s="23"/>
      <c r="K122" s="22"/>
      <c r="L122" s="23"/>
      <c r="M122" s="24"/>
      <c r="N122" s="24"/>
      <c r="O122" s="24"/>
      <c r="P122" s="24"/>
      <c r="Q122" s="24"/>
      <c r="R122" s="24"/>
      <c r="S122" s="41" t="s">
        <v>530</v>
      </c>
      <c r="T122" s="48">
        <f>'P&amp;L'!F135</f>
        <v>0</v>
      </c>
      <c r="X122" s="1" t="s">
        <v>205</v>
      </c>
    </row>
    <row r="123" spans="3:24" x14ac:dyDescent="0.2">
      <c r="C123" s="4" t="str">
        <f t="shared" si="3"/>
        <v>MM/DD/YYYY</v>
      </c>
      <c r="E123" s="9" t="str">
        <f t="shared" si="2"/>
        <v>Q-0MM/DD/YYYY</v>
      </c>
      <c r="F123" s="9" t="s">
        <v>205</v>
      </c>
      <c r="G123" s="22" t="s">
        <v>531</v>
      </c>
      <c r="H123" s="22">
        <f>'P&amp;L'!$D$3</f>
        <v>0</v>
      </c>
      <c r="I123" s="22"/>
      <c r="J123" s="23"/>
      <c r="K123" s="22"/>
      <c r="L123" s="23"/>
      <c r="M123" s="24"/>
      <c r="N123" s="24"/>
      <c r="O123" s="24"/>
      <c r="P123" s="24"/>
      <c r="Q123" s="24"/>
      <c r="R123" s="24"/>
      <c r="S123" s="41" t="s">
        <v>532</v>
      </c>
      <c r="T123" s="48">
        <f>'P&amp;L'!F136</f>
        <v>0</v>
      </c>
      <c r="X123" s="1" t="s">
        <v>205</v>
      </c>
    </row>
    <row r="124" spans="3:24" x14ac:dyDescent="0.2">
      <c r="C124" s="4" t="str">
        <f t="shared" si="3"/>
        <v>MM/DD/YYYY</v>
      </c>
      <c r="E124" s="9" t="str">
        <f t="shared" si="2"/>
        <v>Q-0MM/DD/YYYY</v>
      </c>
      <c r="F124" s="9" t="s">
        <v>205</v>
      </c>
      <c r="G124" s="22" t="s">
        <v>533</v>
      </c>
      <c r="H124" s="22">
        <f>'P&amp;L'!$D$3</f>
        <v>0</v>
      </c>
      <c r="I124" s="22"/>
      <c r="J124" s="23"/>
      <c r="K124" s="22"/>
      <c r="L124" s="23"/>
      <c r="M124" s="24"/>
      <c r="N124" s="24"/>
      <c r="O124" s="24"/>
      <c r="P124" s="24"/>
      <c r="Q124" s="24"/>
      <c r="R124" s="24"/>
      <c r="S124" s="41" t="s">
        <v>272</v>
      </c>
      <c r="T124" s="48">
        <f>'P&amp;L'!F137</f>
        <v>0</v>
      </c>
      <c r="X124" s="1" t="s">
        <v>205</v>
      </c>
    </row>
    <row r="125" spans="3:24" x14ac:dyDescent="0.2">
      <c r="C125" s="4" t="str">
        <f t="shared" si="3"/>
        <v>MM/DD/YYYY</v>
      </c>
      <c r="E125" s="9" t="str">
        <f t="shared" ref="E125:E168" si="4">"Q-"&amp;H125&amp;TEXT(C125,"mmyy")</f>
        <v>Q-0MM/DD/YYYY</v>
      </c>
      <c r="F125" s="9" t="s">
        <v>205</v>
      </c>
      <c r="G125" s="22" t="s">
        <v>534</v>
      </c>
      <c r="H125" s="22">
        <f>'P&amp;L'!$D$3</f>
        <v>0</v>
      </c>
      <c r="I125" s="22"/>
      <c r="J125" s="23"/>
      <c r="K125" s="22"/>
      <c r="L125" s="23"/>
      <c r="M125" s="24"/>
      <c r="N125" s="24"/>
      <c r="O125" s="24"/>
      <c r="P125" s="24"/>
      <c r="Q125" s="24"/>
      <c r="R125" s="24"/>
      <c r="S125" s="41" t="s">
        <v>535</v>
      </c>
      <c r="T125" s="48">
        <f>'P&amp;L'!F138</f>
        <v>0</v>
      </c>
      <c r="X125" s="1" t="s">
        <v>205</v>
      </c>
    </row>
    <row r="126" spans="3:24" x14ac:dyDescent="0.2">
      <c r="C126" s="4" t="str">
        <f t="shared" si="3"/>
        <v>MM/DD/YYYY</v>
      </c>
      <c r="E126" s="9" t="str">
        <f t="shared" si="4"/>
        <v>Q-0MM/DD/YYYY</v>
      </c>
      <c r="F126" s="9" t="s">
        <v>205</v>
      </c>
      <c r="G126" s="22" t="s">
        <v>536</v>
      </c>
      <c r="H126" s="22">
        <f>'P&amp;L'!$D$3</f>
        <v>0</v>
      </c>
      <c r="I126" s="22"/>
      <c r="J126" s="23"/>
      <c r="K126" s="22"/>
      <c r="L126" s="23"/>
      <c r="M126" s="24"/>
      <c r="N126" s="24"/>
      <c r="O126" s="24"/>
      <c r="P126" s="24"/>
      <c r="Q126" s="24"/>
      <c r="R126" s="24"/>
      <c r="S126" s="41" t="s">
        <v>246</v>
      </c>
      <c r="T126" s="48">
        <f>'P&amp;L'!F139</f>
        <v>0</v>
      </c>
      <c r="X126" s="1" t="s">
        <v>205</v>
      </c>
    </row>
    <row r="127" spans="3:24" x14ac:dyDescent="0.2">
      <c r="C127" s="4" t="str">
        <f t="shared" si="3"/>
        <v>MM/DD/YYYY</v>
      </c>
      <c r="E127" s="9" t="str">
        <f t="shared" si="4"/>
        <v>Q-0MM/DD/YYYY</v>
      </c>
      <c r="F127" s="9" t="s">
        <v>205</v>
      </c>
      <c r="G127" s="22" t="s">
        <v>537</v>
      </c>
      <c r="H127" s="22">
        <f>'P&amp;L'!$D$3</f>
        <v>0</v>
      </c>
      <c r="I127" s="22"/>
      <c r="J127" s="23"/>
      <c r="K127" s="22"/>
      <c r="L127" s="23"/>
      <c r="M127" s="24"/>
      <c r="N127" s="24"/>
      <c r="O127" s="24"/>
      <c r="P127" s="24"/>
      <c r="Q127" s="24"/>
      <c r="R127" s="24"/>
      <c r="S127" s="41" t="s">
        <v>538</v>
      </c>
      <c r="T127" s="48">
        <f>'P&amp;L'!F140</f>
        <v>0</v>
      </c>
      <c r="X127" s="1" t="s">
        <v>205</v>
      </c>
    </row>
    <row r="128" spans="3:24" x14ac:dyDescent="0.2">
      <c r="C128" s="4" t="str">
        <f t="shared" si="3"/>
        <v>MM/DD/YYYY</v>
      </c>
      <c r="E128" s="9" t="str">
        <f t="shared" si="4"/>
        <v>Q-0MM/DD/YYYY</v>
      </c>
      <c r="F128" s="9" t="s">
        <v>205</v>
      </c>
      <c r="G128" s="22" t="s">
        <v>539</v>
      </c>
      <c r="H128" s="22">
        <f>'P&amp;L'!$D$3</f>
        <v>0</v>
      </c>
      <c r="I128" s="22"/>
      <c r="J128" s="23"/>
      <c r="K128" s="22"/>
      <c r="L128" s="23"/>
      <c r="M128" s="24"/>
      <c r="N128" s="24"/>
      <c r="O128" s="24"/>
      <c r="P128" s="24"/>
      <c r="Q128" s="24"/>
      <c r="R128" s="24"/>
      <c r="S128" s="41" t="s">
        <v>540</v>
      </c>
      <c r="T128" s="48">
        <f>'P&amp;L'!F141</f>
        <v>0</v>
      </c>
      <c r="X128" s="1" t="s">
        <v>205</v>
      </c>
    </row>
    <row r="129" spans="3:24" x14ac:dyDescent="0.2">
      <c r="C129" s="4" t="str">
        <f t="shared" si="3"/>
        <v>MM/DD/YYYY</v>
      </c>
      <c r="E129" s="9" t="str">
        <f t="shared" si="4"/>
        <v>Q-0MM/DD/YYYY</v>
      </c>
      <c r="F129" s="9" t="s">
        <v>205</v>
      </c>
      <c r="G129" s="22" t="s">
        <v>541</v>
      </c>
      <c r="H129" s="22">
        <f>'P&amp;L'!$D$3</f>
        <v>0</v>
      </c>
      <c r="I129" s="22"/>
      <c r="J129" s="23"/>
      <c r="K129" s="22"/>
      <c r="L129" s="23"/>
      <c r="M129" s="24"/>
      <c r="N129" s="24"/>
      <c r="O129" s="24"/>
      <c r="P129" s="24"/>
      <c r="Q129" s="24"/>
      <c r="R129" s="24"/>
      <c r="S129" s="41" t="s">
        <v>542</v>
      </c>
      <c r="T129" s="48">
        <f>'P&amp;L'!F142</f>
        <v>0</v>
      </c>
      <c r="X129" s="1" t="s">
        <v>205</v>
      </c>
    </row>
    <row r="130" spans="3:24" x14ac:dyDescent="0.2">
      <c r="C130" s="4" t="str">
        <f t="shared" si="3"/>
        <v>MM/DD/YYYY</v>
      </c>
      <c r="E130" s="9" t="str">
        <f t="shared" si="4"/>
        <v>Q-0MM/DD/YYYY</v>
      </c>
      <c r="F130" s="9" t="s">
        <v>205</v>
      </c>
      <c r="G130" s="22" t="s">
        <v>543</v>
      </c>
      <c r="H130" s="22">
        <f>'P&amp;L'!$D$3</f>
        <v>0</v>
      </c>
      <c r="I130" s="22"/>
      <c r="J130" s="23"/>
      <c r="K130" s="22"/>
      <c r="L130" s="23"/>
      <c r="M130" s="24"/>
      <c r="N130" s="24"/>
      <c r="O130" s="24"/>
      <c r="P130" s="24"/>
      <c r="Q130" s="24"/>
      <c r="R130" s="24"/>
      <c r="S130" s="41" t="s">
        <v>544</v>
      </c>
      <c r="T130" s="48">
        <f>'P&amp;L'!F143</f>
        <v>0</v>
      </c>
      <c r="X130" s="1" t="s">
        <v>205</v>
      </c>
    </row>
    <row r="131" spans="3:24" x14ac:dyDescent="0.2">
      <c r="C131" s="4" t="str">
        <f t="shared" ref="C131:C168" si="5">C130</f>
        <v>MM/DD/YYYY</v>
      </c>
      <c r="E131" s="9" t="str">
        <f t="shared" si="4"/>
        <v>Q-0MM/DD/YYYY</v>
      </c>
      <c r="F131" s="9" t="s">
        <v>205</v>
      </c>
      <c r="G131" s="22" t="s">
        <v>545</v>
      </c>
      <c r="H131" s="22">
        <f>'P&amp;L'!$D$3</f>
        <v>0</v>
      </c>
      <c r="I131" s="22"/>
      <c r="J131" s="23"/>
      <c r="K131" s="22"/>
      <c r="L131" s="23"/>
      <c r="M131" s="24"/>
      <c r="N131" s="24"/>
      <c r="O131" s="24"/>
      <c r="P131" s="24"/>
      <c r="Q131" s="24"/>
      <c r="R131" s="24"/>
      <c r="S131" s="41" t="s">
        <v>546</v>
      </c>
      <c r="T131" s="48">
        <f>'P&amp;L'!F144</f>
        <v>0</v>
      </c>
      <c r="X131" s="1" t="s">
        <v>205</v>
      </c>
    </row>
    <row r="132" spans="3:24" x14ac:dyDescent="0.2">
      <c r="C132" s="4" t="str">
        <f t="shared" si="5"/>
        <v>MM/DD/YYYY</v>
      </c>
      <c r="E132" s="9" t="str">
        <f t="shared" si="4"/>
        <v>Q-0MM/DD/YYYY</v>
      </c>
      <c r="F132" s="9" t="s">
        <v>205</v>
      </c>
      <c r="G132" s="22" t="s">
        <v>547</v>
      </c>
      <c r="H132" s="22">
        <f>'P&amp;L'!$D$3</f>
        <v>0</v>
      </c>
      <c r="I132" s="22"/>
      <c r="J132" s="23"/>
      <c r="K132" s="22"/>
      <c r="L132" s="23"/>
      <c r="M132" s="24"/>
      <c r="N132" s="24"/>
      <c r="O132" s="24"/>
      <c r="P132" s="24"/>
      <c r="Q132" s="24"/>
      <c r="R132" s="24"/>
      <c r="S132" s="41" t="s">
        <v>548</v>
      </c>
      <c r="T132" s="48">
        <f>'P&amp;L'!F145</f>
        <v>0</v>
      </c>
      <c r="X132" s="1" t="s">
        <v>205</v>
      </c>
    </row>
    <row r="133" spans="3:24" x14ac:dyDescent="0.2">
      <c r="C133" s="4" t="str">
        <f t="shared" si="5"/>
        <v>MM/DD/YYYY</v>
      </c>
      <c r="E133" s="9" t="str">
        <f t="shared" si="4"/>
        <v>Q-0MM/DD/YYYY</v>
      </c>
      <c r="F133" s="9" t="s">
        <v>205</v>
      </c>
      <c r="G133" s="22" t="s">
        <v>549</v>
      </c>
      <c r="H133" s="22">
        <f>'P&amp;L'!$D$3</f>
        <v>0</v>
      </c>
      <c r="I133" s="22"/>
      <c r="J133" s="23"/>
      <c r="K133" s="22"/>
      <c r="L133" s="23"/>
      <c r="M133" s="24"/>
      <c r="N133" s="24"/>
      <c r="O133" s="24"/>
      <c r="P133" s="24"/>
      <c r="Q133" s="24"/>
      <c r="R133" s="24"/>
      <c r="S133" s="41" t="s">
        <v>550</v>
      </c>
      <c r="T133" s="48">
        <f>'P&amp;L'!F146</f>
        <v>0</v>
      </c>
      <c r="X133" s="1" t="s">
        <v>205</v>
      </c>
    </row>
    <row r="134" spans="3:24" x14ac:dyDescent="0.2">
      <c r="C134" s="4" t="str">
        <f t="shared" si="5"/>
        <v>MM/DD/YYYY</v>
      </c>
      <c r="E134" s="9" t="str">
        <f t="shared" si="4"/>
        <v>Q-0MM/DD/YYYY</v>
      </c>
      <c r="F134" s="9" t="s">
        <v>205</v>
      </c>
      <c r="G134" s="22" t="s">
        <v>551</v>
      </c>
      <c r="H134" s="22">
        <f>'P&amp;L'!$D$3</f>
        <v>0</v>
      </c>
      <c r="I134" s="22"/>
      <c r="J134" s="23"/>
      <c r="K134" s="22"/>
      <c r="L134" s="23"/>
      <c r="M134" s="24"/>
      <c r="N134" s="24"/>
      <c r="O134" s="24"/>
      <c r="P134" s="24"/>
      <c r="Q134" s="24"/>
      <c r="R134" s="24"/>
      <c r="S134" s="41" t="s">
        <v>552</v>
      </c>
      <c r="T134" s="48">
        <f>'P&amp;L'!F147</f>
        <v>0</v>
      </c>
      <c r="X134" s="1" t="s">
        <v>205</v>
      </c>
    </row>
    <row r="135" spans="3:24" x14ac:dyDescent="0.2">
      <c r="C135" s="4" t="str">
        <f t="shared" si="5"/>
        <v>MM/DD/YYYY</v>
      </c>
      <c r="E135" s="9" t="str">
        <f t="shared" si="4"/>
        <v>Q-0MM/DD/YYYY</v>
      </c>
      <c r="F135" s="9" t="s">
        <v>205</v>
      </c>
      <c r="G135" s="22" t="s">
        <v>553</v>
      </c>
      <c r="H135" s="22">
        <f>'P&amp;L'!$D$3</f>
        <v>0</v>
      </c>
      <c r="I135" s="22"/>
      <c r="J135" s="23"/>
      <c r="K135" s="22"/>
      <c r="L135" s="23"/>
      <c r="M135" s="24"/>
      <c r="N135" s="24"/>
      <c r="O135" s="24"/>
      <c r="P135" s="24"/>
      <c r="Q135" s="24"/>
      <c r="R135" s="24"/>
      <c r="S135" s="41" t="s">
        <v>554</v>
      </c>
      <c r="T135" s="48">
        <f>'P&amp;L'!F148</f>
        <v>0</v>
      </c>
      <c r="X135" s="1" t="s">
        <v>205</v>
      </c>
    </row>
    <row r="136" spans="3:24" x14ac:dyDescent="0.2">
      <c r="C136" s="4" t="str">
        <f t="shared" si="5"/>
        <v>MM/DD/YYYY</v>
      </c>
      <c r="E136" s="9" t="str">
        <f t="shared" si="4"/>
        <v>Q-0MM/DD/YYYY</v>
      </c>
      <c r="F136" s="9" t="s">
        <v>205</v>
      </c>
      <c r="G136" s="22" t="s">
        <v>555</v>
      </c>
      <c r="H136" s="22">
        <f>'P&amp;L'!$D$3</f>
        <v>0</v>
      </c>
      <c r="I136" s="22"/>
      <c r="J136" s="23"/>
      <c r="K136" s="22"/>
      <c r="L136" s="23"/>
      <c r="M136" s="24"/>
      <c r="N136" s="24"/>
      <c r="O136" s="24"/>
      <c r="P136" s="24"/>
      <c r="Q136" s="24"/>
      <c r="R136" s="24"/>
      <c r="S136" s="41" t="s">
        <v>556</v>
      </c>
      <c r="T136" s="48">
        <f>'P&amp;L'!F149</f>
        <v>0</v>
      </c>
      <c r="X136" s="1" t="s">
        <v>205</v>
      </c>
    </row>
    <row r="137" spans="3:24" x14ac:dyDescent="0.2">
      <c r="C137" s="4" t="str">
        <f t="shared" si="5"/>
        <v>MM/DD/YYYY</v>
      </c>
      <c r="E137" s="9" t="str">
        <f t="shared" si="4"/>
        <v>Q-0MM/DD/YYYY</v>
      </c>
      <c r="F137" s="9" t="s">
        <v>205</v>
      </c>
      <c r="G137" s="22" t="s">
        <v>557</v>
      </c>
      <c r="H137" s="22">
        <f>'P&amp;L'!$D$3</f>
        <v>0</v>
      </c>
      <c r="I137" s="22"/>
      <c r="J137" s="23"/>
      <c r="K137" s="22"/>
      <c r="L137" s="23"/>
      <c r="M137" s="24"/>
      <c r="N137" s="24"/>
      <c r="O137" s="24"/>
      <c r="P137" s="24"/>
      <c r="Q137" s="24"/>
      <c r="R137" s="24"/>
      <c r="S137" s="41" t="s">
        <v>558</v>
      </c>
      <c r="T137" s="48">
        <f>'P&amp;L'!F150</f>
        <v>0</v>
      </c>
      <c r="X137" s="1" t="s">
        <v>205</v>
      </c>
    </row>
    <row r="138" spans="3:24" x14ac:dyDescent="0.2">
      <c r="C138" s="4" t="str">
        <f t="shared" si="5"/>
        <v>MM/DD/YYYY</v>
      </c>
      <c r="E138" s="9" t="str">
        <f t="shared" si="4"/>
        <v>Q-0MM/DD/YYYY</v>
      </c>
      <c r="F138" s="9" t="s">
        <v>205</v>
      </c>
      <c r="G138" s="22" t="s">
        <v>559</v>
      </c>
      <c r="H138" s="22">
        <f>'P&amp;L'!$D$3</f>
        <v>0</v>
      </c>
      <c r="I138" s="22"/>
      <c r="J138" s="23"/>
      <c r="K138" s="22"/>
      <c r="L138" s="23"/>
      <c r="M138" s="24"/>
      <c r="N138" s="24"/>
      <c r="O138" s="24"/>
      <c r="P138" s="24"/>
      <c r="Q138" s="24"/>
      <c r="R138" s="24"/>
      <c r="S138" s="41" t="s">
        <v>560</v>
      </c>
      <c r="T138" s="48">
        <f>'P&amp;L'!F151</f>
        <v>0</v>
      </c>
      <c r="X138" s="1" t="s">
        <v>205</v>
      </c>
    </row>
    <row r="139" spans="3:24" x14ac:dyDescent="0.2">
      <c r="C139" s="4" t="str">
        <f t="shared" si="5"/>
        <v>MM/DD/YYYY</v>
      </c>
      <c r="E139" s="9" t="str">
        <f t="shared" si="4"/>
        <v>Q-0MM/DD/YYYY</v>
      </c>
      <c r="F139" s="9" t="s">
        <v>205</v>
      </c>
      <c r="G139" s="22" t="s">
        <v>561</v>
      </c>
      <c r="H139" s="22">
        <f>'P&amp;L'!$D$3</f>
        <v>0</v>
      </c>
      <c r="I139" s="22"/>
      <c r="J139" s="23"/>
      <c r="K139" s="22"/>
      <c r="L139" s="23"/>
      <c r="M139" s="24"/>
      <c r="N139" s="24"/>
      <c r="O139" s="24"/>
      <c r="P139" s="24"/>
      <c r="Q139" s="24"/>
      <c r="R139" s="24"/>
      <c r="S139" s="41" t="s">
        <v>562</v>
      </c>
      <c r="T139" s="48">
        <f>'P&amp;L'!F152</f>
        <v>0</v>
      </c>
      <c r="X139" s="1" t="s">
        <v>205</v>
      </c>
    </row>
    <row r="140" spans="3:24" x14ac:dyDescent="0.2">
      <c r="C140" s="4" t="str">
        <f t="shared" si="5"/>
        <v>MM/DD/YYYY</v>
      </c>
      <c r="E140" s="9" t="str">
        <f t="shared" si="4"/>
        <v>Q-0MM/DD/YYYY</v>
      </c>
      <c r="F140" s="9" t="s">
        <v>205</v>
      </c>
      <c r="G140" s="22" t="s">
        <v>563</v>
      </c>
      <c r="H140" s="22">
        <f>'P&amp;L'!$D$3</f>
        <v>0</v>
      </c>
      <c r="I140" s="22"/>
      <c r="J140" s="23"/>
      <c r="K140" s="22"/>
      <c r="L140" s="23"/>
      <c r="M140" s="24"/>
      <c r="N140" s="24"/>
      <c r="O140" s="24"/>
      <c r="P140" s="24"/>
      <c r="Q140" s="24"/>
      <c r="R140" s="24"/>
      <c r="S140" s="41" t="s">
        <v>564</v>
      </c>
      <c r="T140" s="48">
        <f>'P&amp;L'!F153</f>
        <v>0</v>
      </c>
      <c r="X140" s="1" t="s">
        <v>205</v>
      </c>
    </row>
    <row r="141" spans="3:24" x14ac:dyDescent="0.2">
      <c r="C141" s="4" t="str">
        <f t="shared" si="5"/>
        <v>MM/DD/YYYY</v>
      </c>
      <c r="E141" s="9" t="str">
        <f t="shared" si="4"/>
        <v>Q-0MM/DD/YYYY</v>
      </c>
      <c r="F141" s="9" t="s">
        <v>205</v>
      </c>
      <c r="G141" s="22" t="s">
        <v>565</v>
      </c>
      <c r="H141" s="22">
        <f>'P&amp;L'!$D$3</f>
        <v>0</v>
      </c>
      <c r="I141" s="22"/>
      <c r="J141" s="23"/>
      <c r="K141" s="22"/>
      <c r="L141" s="23"/>
      <c r="M141" s="24"/>
      <c r="N141" s="24"/>
      <c r="O141" s="24"/>
      <c r="P141" s="24"/>
      <c r="Q141" s="24"/>
      <c r="R141" s="24"/>
      <c r="S141" s="41" t="s">
        <v>566</v>
      </c>
      <c r="T141" s="48">
        <f>'P&amp;L'!F154</f>
        <v>0</v>
      </c>
      <c r="X141" s="1" t="s">
        <v>205</v>
      </c>
    </row>
    <row r="142" spans="3:24" x14ac:dyDescent="0.2">
      <c r="C142" s="4" t="str">
        <f t="shared" si="5"/>
        <v>MM/DD/YYYY</v>
      </c>
      <c r="E142" s="9" t="str">
        <f t="shared" si="4"/>
        <v>Q-0MM/DD/YYYY</v>
      </c>
      <c r="F142" s="9" t="s">
        <v>205</v>
      </c>
      <c r="G142" s="22" t="s">
        <v>567</v>
      </c>
      <c r="H142" s="22">
        <f>'P&amp;L'!$D$3</f>
        <v>0</v>
      </c>
      <c r="I142" s="22"/>
      <c r="J142" s="23"/>
      <c r="K142" s="22"/>
      <c r="L142" s="23"/>
      <c r="M142" s="24"/>
      <c r="N142" s="24"/>
      <c r="O142" s="24"/>
      <c r="P142" s="24"/>
      <c r="Q142" s="24"/>
      <c r="R142" s="24"/>
      <c r="S142" s="41" t="s">
        <v>568</v>
      </c>
      <c r="T142" s="48">
        <f>'P&amp;L'!F155</f>
        <v>0</v>
      </c>
      <c r="X142" s="1" t="s">
        <v>205</v>
      </c>
    </row>
    <row r="143" spans="3:24" x14ac:dyDescent="0.2">
      <c r="C143" s="4" t="str">
        <f t="shared" si="5"/>
        <v>MM/DD/YYYY</v>
      </c>
      <c r="E143" s="9" t="str">
        <f t="shared" si="4"/>
        <v>Q-0MM/DD/YYYY</v>
      </c>
      <c r="F143" s="9" t="s">
        <v>205</v>
      </c>
      <c r="G143" s="22" t="s">
        <v>569</v>
      </c>
      <c r="H143" s="22">
        <f>'P&amp;L'!$D$3</f>
        <v>0</v>
      </c>
      <c r="I143" s="22"/>
      <c r="J143" s="23"/>
      <c r="K143" s="22"/>
      <c r="L143" s="23"/>
      <c r="M143" s="24"/>
      <c r="N143" s="24"/>
      <c r="O143" s="24"/>
      <c r="P143" s="24"/>
      <c r="Q143" s="24"/>
      <c r="R143" s="24"/>
      <c r="S143" s="41" t="s">
        <v>570</v>
      </c>
      <c r="T143" s="48">
        <f>'P&amp;L'!F156</f>
        <v>0</v>
      </c>
      <c r="X143" s="1" t="s">
        <v>205</v>
      </c>
    </row>
    <row r="144" spans="3:24" x14ac:dyDescent="0.2">
      <c r="C144" s="4" t="str">
        <f t="shared" si="5"/>
        <v>MM/DD/YYYY</v>
      </c>
      <c r="E144" s="9" t="str">
        <f t="shared" si="4"/>
        <v>Q-0MM/DD/YYYY</v>
      </c>
      <c r="F144" s="9" t="s">
        <v>205</v>
      </c>
      <c r="G144" s="22" t="s">
        <v>571</v>
      </c>
      <c r="H144" s="22">
        <f>'P&amp;L'!$D$3</f>
        <v>0</v>
      </c>
      <c r="I144" s="22"/>
      <c r="J144" s="23"/>
      <c r="K144" s="22"/>
      <c r="L144" s="23"/>
      <c r="M144" s="24"/>
      <c r="N144" s="24"/>
      <c r="O144" s="24"/>
      <c r="P144" s="24"/>
      <c r="Q144" s="24"/>
      <c r="R144" s="24"/>
      <c r="S144" s="41" t="s">
        <v>572</v>
      </c>
      <c r="T144" s="48">
        <f>'P&amp;L'!F157</f>
        <v>0</v>
      </c>
      <c r="X144" s="1" t="s">
        <v>205</v>
      </c>
    </row>
    <row r="145" spans="2:24" x14ac:dyDescent="0.2">
      <c r="C145" s="4" t="str">
        <f t="shared" si="5"/>
        <v>MM/DD/YYYY</v>
      </c>
      <c r="E145" s="9" t="str">
        <f t="shared" si="4"/>
        <v>Q-0MM/DD/YYYY</v>
      </c>
      <c r="F145" s="9" t="s">
        <v>205</v>
      </c>
      <c r="G145" s="22" t="s">
        <v>573</v>
      </c>
      <c r="H145" s="22">
        <f>'P&amp;L'!$D$3</f>
        <v>0</v>
      </c>
      <c r="I145" s="22"/>
      <c r="J145" s="23"/>
      <c r="K145" s="22"/>
      <c r="L145" s="23"/>
      <c r="M145" s="24"/>
      <c r="N145" s="24"/>
      <c r="O145" s="24"/>
      <c r="P145" s="24"/>
      <c r="Q145" s="24"/>
      <c r="R145" s="24"/>
      <c r="S145" s="41" t="s">
        <v>574</v>
      </c>
      <c r="T145" s="48">
        <f>'P&amp;L'!F158</f>
        <v>0</v>
      </c>
      <c r="X145" s="1" t="s">
        <v>205</v>
      </c>
    </row>
    <row r="146" spans="2:24" x14ac:dyDescent="0.2">
      <c r="C146" s="4" t="str">
        <f t="shared" si="5"/>
        <v>MM/DD/YYYY</v>
      </c>
      <c r="E146" s="9" t="str">
        <f t="shared" si="4"/>
        <v>Q-0MM/DD/YYYY</v>
      </c>
      <c r="F146" s="9" t="s">
        <v>205</v>
      </c>
      <c r="G146" s="22" t="s">
        <v>575</v>
      </c>
      <c r="H146" s="22">
        <f>'P&amp;L'!$D$3</f>
        <v>0</v>
      </c>
      <c r="I146" s="22"/>
      <c r="J146" s="23"/>
      <c r="K146" s="22"/>
      <c r="L146" s="23"/>
      <c r="M146" s="24"/>
      <c r="N146" s="24"/>
      <c r="O146" s="24"/>
      <c r="P146" s="24"/>
      <c r="Q146" s="24"/>
      <c r="R146" s="24"/>
      <c r="S146" s="41" t="s">
        <v>576</v>
      </c>
      <c r="T146" s="48">
        <f>'P&amp;L'!F159</f>
        <v>0</v>
      </c>
      <c r="X146" s="1" t="s">
        <v>205</v>
      </c>
    </row>
    <row r="147" spans="2:24" x14ac:dyDescent="0.2">
      <c r="C147" s="4" t="str">
        <f t="shared" si="5"/>
        <v>MM/DD/YYYY</v>
      </c>
      <c r="E147" s="9" t="str">
        <f t="shared" si="4"/>
        <v>Q-0MM/DD/YYYY</v>
      </c>
      <c r="F147" s="9" t="s">
        <v>205</v>
      </c>
      <c r="G147" s="22" t="s">
        <v>577</v>
      </c>
      <c r="H147" s="22">
        <f>'P&amp;L'!$D$3</f>
        <v>0</v>
      </c>
      <c r="I147" s="22"/>
      <c r="J147" s="23"/>
      <c r="K147" s="22"/>
      <c r="L147" s="23"/>
      <c r="M147" s="24"/>
      <c r="N147" s="24"/>
      <c r="O147" s="24"/>
      <c r="P147" s="24"/>
      <c r="Q147" s="24"/>
      <c r="R147" s="24"/>
      <c r="S147" s="41" t="s">
        <v>578</v>
      </c>
      <c r="T147" s="48">
        <f>'P&amp;L'!F160</f>
        <v>0</v>
      </c>
      <c r="X147" s="1" t="s">
        <v>205</v>
      </c>
    </row>
    <row r="148" spans="2:24" x14ac:dyDescent="0.2">
      <c r="C148" s="4" t="str">
        <f t="shared" si="5"/>
        <v>MM/DD/YYYY</v>
      </c>
      <c r="E148" s="9" t="str">
        <f t="shared" si="4"/>
        <v>Q-0MM/DD/YYYY</v>
      </c>
      <c r="F148" s="9" t="s">
        <v>205</v>
      </c>
      <c r="G148" s="22" t="s">
        <v>579</v>
      </c>
      <c r="H148" s="22">
        <f>'P&amp;L'!$D$3</f>
        <v>0</v>
      </c>
      <c r="I148" s="22"/>
      <c r="J148" s="23"/>
      <c r="K148" s="22"/>
      <c r="L148" s="23"/>
      <c r="M148" s="24"/>
      <c r="N148" s="24"/>
      <c r="O148" s="24"/>
      <c r="P148" s="24"/>
      <c r="Q148" s="24"/>
      <c r="R148" s="24"/>
      <c r="S148" s="41" t="s">
        <v>580</v>
      </c>
      <c r="T148" s="48">
        <f>'P&amp;L'!F161</f>
        <v>0</v>
      </c>
      <c r="X148" s="1" t="s">
        <v>205</v>
      </c>
    </row>
    <row r="149" spans="2:24" x14ac:dyDescent="0.2">
      <c r="C149" s="4" t="str">
        <f t="shared" si="5"/>
        <v>MM/DD/YYYY</v>
      </c>
      <c r="E149" s="9" t="str">
        <f t="shared" si="4"/>
        <v>Q-0MM/DD/YYYY</v>
      </c>
      <c r="F149" s="9" t="s">
        <v>205</v>
      </c>
      <c r="G149" s="22" t="s">
        <v>581</v>
      </c>
      <c r="H149" s="22">
        <f>'P&amp;L'!$D$3</f>
        <v>0</v>
      </c>
      <c r="I149" s="22"/>
      <c r="J149" s="23"/>
      <c r="K149" s="22"/>
      <c r="L149" s="23"/>
      <c r="M149" s="24"/>
      <c r="N149" s="24"/>
      <c r="O149" s="24"/>
      <c r="P149" s="24"/>
      <c r="Q149" s="24"/>
      <c r="R149" s="24"/>
      <c r="S149" s="41" t="s">
        <v>582</v>
      </c>
      <c r="T149" s="48">
        <f>'P&amp;L'!F162</f>
        <v>0</v>
      </c>
      <c r="X149" s="1" t="s">
        <v>205</v>
      </c>
    </row>
    <row r="150" spans="2:24" x14ac:dyDescent="0.2">
      <c r="C150" s="4" t="str">
        <f t="shared" si="5"/>
        <v>MM/DD/YYYY</v>
      </c>
      <c r="E150" s="9" t="str">
        <f t="shared" si="4"/>
        <v>Q-0MM/DD/YYYY</v>
      </c>
      <c r="F150" s="9" t="s">
        <v>205</v>
      </c>
      <c r="G150" s="22" t="s">
        <v>583</v>
      </c>
      <c r="H150" s="22">
        <f>'P&amp;L'!$D$3</f>
        <v>0</v>
      </c>
      <c r="I150" s="22"/>
      <c r="J150" s="23"/>
      <c r="K150" s="22"/>
      <c r="L150" s="23"/>
      <c r="M150" s="24"/>
      <c r="N150" s="24"/>
      <c r="O150" s="24"/>
      <c r="P150" s="24"/>
      <c r="Q150" s="24"/>
      <c r="R150" s="24"/>
      <c r="S150" s="41" t="s">
        <v>584</v>
      </c>
      <c r="T150" s="48">
        <f>'P&amp;L'!F163</f>
        <v>0</v>
      </c>
      <c r="X150" s="1" t="s">
        <v>205</v>
      </c>
    </row>
    <row r="151" spans="2:24" x14ac:dyDescent="0.2">
      <c r="C151" s="4" t="str">
        <f t="shared" si="5"/>
        <v>MM/DD/YYYY</v>
      </c>
      <c r="E151" s="9" t="str">
        <f t="shared" si="4"/>
        <v>Q-0MM/DD/YYYY</v>
      </c>
      <c r="F151" s="9" t="s">
        <v>205</v>
      </c>
      <c r="G151" s="22" t="s">
        <v>585</v>
      </c>
      <c r="H151" s="22">
        <f>'P&amp;L'!$D$3</f>
        <v>0</v>
      </c>
      <c r="I151" s="22"/>
      <c r="J151" s="23"/>
      <c r="K151" s="22"/>
      <c r="L151" s="23"/>
      <c r="M151" s="24"/>
      <c r="N151" s="24"/>
      <c r="O151" s="24"/>
      <c r="P151" s="24"/>
      <c r="Q151" s="24"/>
      <c r="R151" s="24"/>
      <c r="S151" s="41" t="s">
        <v>586</v>
      </c>
      <c r="T151" s="48">
        <f>'P&amp;L'!F164</f>
        <v>0</v>
      </c>
      <c r="X151" s="1" t="s">
        <v>205</v>
      </c>
    </row>
    <row r="152" spans="2:24" x14ac:dyDescent="0.2">
      <c r="C152" s="4" t="str">
        <f t="shared" si="5"/>
        <v>MM/DD/YYYY</v>
      </c>
      <c r="E152" s="9" t="str">
        <f t="shared" si="4"/>
        <v>Q-0MM/DD/YYYY</v>
      </c>
      <c r="F152" s="9" t="s">
        <v>205</v>
      </c>
      <c r="G152" s="22" t="s">
        <v>587</v>
      </c>
      <c r="H152" s="22">
        <f>'P&amp;L'!$D$3</f>
        <v>0</v>
      </c>
      <c r="I152" s="22"/>
      <c r="J152" s="23"/>
      <c r="K152" s="22"/>
      <c r="L152" s="23"/>
      <c r="M152" s="24"/>
      <c r="N152" s="24"/>
      <c r="O152" s="24"/>
      <c r="P152" s="24"/>
      <c r="Q152" s="24"/>
      <c r="R152" s="24"/>
      <c r="S152" s="41" t="s">
        <v>588</v>
      </c>
      <c r="T152" s="48">
        <f>'P&amp;L'!F165</f>
        <v>0</v>
      </c>
      <c r="X152" s="1" t="s">
        <v>205</v>
      </c>
    </row>
    <row r="153" spans="2:24" x14ac:dyDescent="0.2">
      <c r="C153" s="4" t="str">
        <f t="shared" si="5"/>
        <v>MM/DD/YYYY</v>
      </c>
      <c r="E153" s="9" t="str">
        <f t="shared" si="4"/>
        <v>Q-0MM/DD/YYYY</v>
      </c>
      <c r="F153" s="9" t="s">
        <v>205</v>
      </c>
      <c r="G153" s="22" t="s">
        <v>589</v>
      </c>
      <c r="H153" s="22">
        <f>'P&amp;L'!$D$3</f>
        <v>0</v>
      </c>
      <c r="I153" s="22"/>
      <c r="J153" s="23"/>
      <c r="K153" s="22"/>
      <c r="L153" s="23"/>
      <c r="M153" s="24"/>
      <c r="N153" s="24"/>
      <c r="O153" s="24"/>
      <c r="P153" s="24"/>
      <c r="Q153" s="24"/>
      <c r="R153" s="24"/>
      <c r="S153" s="41" t="s">
        <v>590</v>
      </c>
      <c r="T153" s="48">
        <f>'P&amp;L'!F166</f>
        <v>0</v>
      </c>
      <c r="X153" s="1" t="s">
        <v>205</v>
      </c>
    </row>
    <row r="154" spans="2:24" x14ac:dyDescent="0.2">
      <c r="C154" s="4" t="str">
        <f t="shared" si="5"/>
        <v>MM/DD/YYYY</v>
      </c>
      <c r="E154" s="9" t="str">
        <f t="shared" si="4"/>
        <v>Q-0MM/DD/YYYY</v>
      </c>
      <c r="F154" s="9" t="s">
        <v>205</v>
      </c>
      <c r="G154" s="22" t="s">
        <v>591</v>
      </c>
      <c r="H154" s="22">
        <f>'P&amp;L'!$D$3</f>
        <v>0</v>
      </c>
      <c r="I154" s="22"/>
      <c r="J154" s="23"/>
      <c r="K154" s="22"/>
      <c r="L154" s="23"/>
      <c r="M154" s="24"/>
      <c r="N154" s="24"/>
      <c r="O154" s="24"/>
      <c r="P154" s="24"/>
      <c r="Q154" s="24"/>
      <c r="R154" s="24"/>
      <c r="S154" s="41" t="s">
        <v>592</v>
      </c>
      <c r="T154" s="48">
        <f>'P&amp;L'!F167</f>
        <v>0</v>
      </c>
      <c r="X154" s="1" t="s">
        <v>205</v>
      </c>
    </row>
    <row r="155" spans="2:24" x14ac:dyDescent="0.2">
      <c r="C155" s="4" t="str">
        <f t="shared" si="5"/>
        <v>MM/DD/YYYY</v>
      </c>
      <c r="E155" s="9" t="str">
        <f t="shared" si="4"/>
        <v>Q-0MM/DD/YYYY</v>
      </c>
      <c r="F155" s="9" t="s">
        <v>205</v>
      </c>
      <c r="G155" s="22" t="s">
        <v>593</v>
      </c>
      <c r="H155" s="22">
        <f>'P&amp;L'!$D$3</f>
        <v>0</v>
      </c>
      <c r="I155" s="22"/>
      <c r="J155" s="23"/>
      <c r="K155" s="22"/>
      <c r="L155" s="23"/>
      <c r="M155" s="24"/>
      <c r="N155" s="24"/>
      <c r="O155" s="24"/>
      <c r="P155" s="24"/>
      <c r="Q155" s="24"/>
      <c r="R155" s="24"/>
      <c r="S155" s="41" t="s">
        <v>594</v>
      </c>
      <c r="T155" s="48">
        <f>'P&amp;L'!F168</f>
        <v>0</v>
      </c>
      <c r="X155" s="1" t="s">
        <v>205</v>
      </c>
    </row>
    <row r="156" spans="2:24" x14ac:dyDescent="0.2">
      <c r="C156" s="4" t="str">
        <f t="shared" si="5"/>
        <v>MM/DD/YYYY</v>
      </c>
      <c r="E156" s="9" t="str">
        <f t="shared" si="4"/>
        <v>Q-0MM/DD/YYYY</v>
      </c>
      <c r="F156" s="9" t="s">
        <v>205</v>
      </c>
      <c r="G156" s="22" t="s">
        <v>595</v>
      </c>
      <c r="H156" s="22">
        <f>'P&amp;L'!$D$3</f>
        <v>0</v>
      </c>
      <c r="I156" s="22"/>
      <c r="J156" s="23"/>
      <c r="K156" s="22"/>
      <c r="L156" s="23"/>
      <c r="M156" s="24"/>
      <c r="N156" s="24"/>
      <c r="O156" s="24"/>
      <c r="P156" s="24"/>
      <c r="Q156" s="24"/>
      <c r="R156" s="24"/>
      <c r="S156" s="41" t="s">
        <v>596</v>
      </c>
      <c r="T156" s="48">
        <f>'P&amp;L'!F169</f>
        <v>0</v>
      </c>
      <c r="X156" s="1" t="s">
        <v>205</v>
      </c>
    </row>
    <row r="157" spans="2:24" x14ac:dyDescent="0.2">
      <c r="B157" s="2"/>
      <c r="C157" s="4" t="str">
        <f t="shared" si="5"/>
        <v>MM/DD/YYYY</v>
      </c>
      <c r="D157" s="2"/>
      <c r="E157" s="9" t="str">
        <f t="shared" si="4"/>
        <v>Q-0MM/DD/YYYY</v>
      </c>
      <c r="F157" s="9" t="s">
        <v>205</v>
      </c>
      <c r="G157" s="42" t="s">
        <v>597</v>
      </c>
      <c r="H157" s="22">
        <f>'P&amp;L'!$D$3</f>
        <v>0</v>
      </c>
      <c r="I157" s="43"/>
      <c r="J157" s="24"/>
      <c r="K157" s="43"/>
      <c r="L157" s="24"/>
      <c r="M157" s="44"/>
      <c r="N157" s="44"/>
      <c r="O157" s="44"/>
      <c r="P157" s="44"/>
      <c r="Q157" s="44"/>
      <c r="R157" s="44"/>
      <c r="S157" s="22" t="s">
        <v>598</v>
      </c>
      <c r="T157" s="48">
        <f>'P&amp;L'!F170</f>
        <v>0</v>
      </c>
      <c r="V157" s="7"/>
      <c r="W157" s="7"/>
      <c r="X157" s="1" t="s">
        <v>205</v>
      </c>
    </row>
    <row r="158" spans="2:24" x14ac:dyDescent="0.2">
      <c r="C158" s="4" t="str">
        <f t="shared" si="5"/>
        <v>MM/DD/YYYY</v>
      </c>
      <c r="E158" s="9" t="str">
        <f t="shared" si="4"/>
        <v>Q-0MM/DD/YYYY</v>
      </c>
      <c r="F158" s="9" t="s">
        <v>205</v>
      </c>
      <c r="G158" s="22" t="s">
        <v>599</v>
      </c>
      <c r="H158" s="22">
        <f>'P&amp;L'!$D$3</f>
        <v>0</v>
      </c>
      <c r="I158" s="22"/>
      <c r="J158" s="23"/>
      <c r="K158" s="22"/>
      <c r="L158" s="23"/>
      <c r="M158" s="24"/>
      <c r="N158" s="24"/>
      <c r="O158" s="24"/>
      <c r="P158" s="24"/>
      <c r="Q158" s="24"/>
      <c r="R158" s="24"/>
      <c r="S158" s="41" t="s">
        <v>600</v>
      </c>
      <c r="T158" s="48">
        <f>'P&amp;L'!F171</f>
        <v>0</v>
      </c>
      <c r="X158" s="1" t="s">
        <v>205</v>
      </c>
    </row>
    <row r="159" spans="2:24" x14ac:dyDescent="0.2">
      <c r="C159" s="4" t="str">
        <f t="shared" si="5"/>
        <v>MM/DD/YYYY</v>
      </c>
      <c r="E159" s="9" t="str">
        <f t="shared" si="4"/>
        <v>Q-0MM/DD/YYYY</v>
      </c>
      <c r="F159" s="9" t="s">
        <v>205</v>
      </c>
      <c r="G159" s="22" t="s">
        <v>601</v>
      </c>
      <c r="H159" s="22">
        <f>'P&amp;L'!$D$3</f>
        <v>0</v>
      </c>
      <c r="I159" s="22"/>
      <c r="J159" s="23"/>
      <c r="K159" s="22"/>
      <c r="L159" s="23"/>
      <c r="M159" s="24"/>
      <c r="N159" s="24"/>
      <c r="O159" s="24"/>
      <c r="P159" s="24"/>
      <c r="Q159" s="24"/>
      <c r="R159" s="24"/>
      <c r="S159" s="41" t="s">
        <v>602</v>
      </c>
      <c r="T159" s="48">
        <f>'P&amp;L'!F172</f>
        <v>0</v>
      </c>
      <c r="X159" s="1" t="s">
        <v>205</v>
      </c>
    </row>
    <row r="160" spans="2:24" x14ac:dyDescent="0.2">
      <c r="C160" s="4" t="str">
        <f t="shared" si="5"/>
        <v>MM/DD/YYYY</v>
      </c>
      <c r="E160" s="9" t="str">
        <f t="shared" si="4"/>
        <v>Q-0MM/DD/YYYY</v>
      </c>
      <c r="F160" s="9" t="s">
        <v>205</v>
      </c>
      <c r="G160" s="22" t="s">
        <v>603</v>
      </c>
      <c r="H160" s="22">
        <f>'P&amp;L'!$D$3</f>
        <v>0</v>
      </c>
      <c r="I160" s="22"/>
      <c r="J160" s="23"/>
      <c r="K160" s="22"/>
      <c r="L160" s="23"/>
      <c r="M160" s="24"/>
      <c r="N160" s="24"/>
      <c r="O160" s="24"/>
      <c r="P160" s="24"/>
      <c r="Q160" s="24"/>
      <c r="R160" s="24"/>
      <c r="S160" s="41" t="s">
        <v>604</v>
      </c>
      <c r="T160" s="48">
        <f>'P&amp;L'!F173</f>
        <v>0</v>
      </c>
      <c r="X160" s="1" t="s">
        <v>205</v>
      </c>
    </row>
    <row r="161" spans="2:24" x14ac:dyDescent="0.2">
      <c r="C161" s="4" t="str">
        <f t="shared" si="5"/>
        <v>MM/DD/YYYY</v>
      </c>
      <c r="E161" s="9" t="str">
        <f t="shared" si="4"/>
        <v>Q-0MM/DD/YYYY</v>
      </c>
      <c r="F161" s="9" t="s">
        <v>205</v>
      </c>
      <c r="G161" s="22" t="s">
        <v>605</v>
      </c>
      <c r="H161" s="22">
        <f>'P&amp;L'!$D$3</f>
        <v>0</v>
      </c>
      <c r="I161" s="22"/>
      <c r="J161" s="23"/>
      <c r="K161" s="22"/>
      <c r="L161" s="23"/>
      <c r="M161" s="24"/>
      <c r="N161" s="24"/>
      <c r="O161" s="24"/>
      <c r="P161" s="24"/>
      <c r="Q161" s="24"/>
      <c r="R161" s="24"/>
      <c r="S161" s="41" t="s">
        <v>606</v>
      </c>
      <c r="T161" s="48">
        <f>'P&amp;L'!F174</f>
        <v>0</v>
      </c>
      <c r="X161" s="1" t="s">
        <v>205</v>
      </c>
    </row>
    <row r="162" spans="2:24" x14ac:dyDescent="0.2">
      <c r="C162" s="4" t="str">
        <f t="shared" si="5"/>
        <v>MM/DD/YYYY</v>
      </c>
      <c r="E162" s="9" t="str">
        <f t="shared" si="4"/>
        <v>Q-0MM/DD/YYYY</v>
      </c>
      <c r="F162" s="9" t="s">
        <v>205</v>
      </c>
      <c r="G162" s="22" t="s">
        <v>607</v>
      </c>
      <c r="H162" s="22">
        <f>'P&amp;L'!$D$3</f>
        <v>0</v>
      </c>
      <c r="I162" s="22"/>
      <c r="J162" s="23"/>
      <c r="K162" s="22"/>
      <c r="L162" s="23"/>
      <c r="M162" s="24"/>
      <c r="N162" s="24"/>
      <c r="O162" s="24"/>
      <c r="P162" s="24"/>
      <c r="Q162" s="24"/>
      <c r="R162" s="24"/>
      <c r="S162" s="41" t="s">
        <v>608</v>
      </c>
      <c r="T162" s="48">
        <f>'P&amp;L'!F175</f>
        <v>0</v>
      </c>
      <c r="X162" s="1" t="s">
        <v>205</v>
      </c>
    </row>
    <row r="163" spans="2:24" x14ac:dyDescent="0.2">
      <c r="C163" s="4" t="str">
        <f t="shared" si="5"/>
        <v>MM/DD/YYYY</v>
      </c>
      <c r="E163" s="9" t="str">
        <f t="shared" si="4"/>
        <v>Q-0MM/DD/YYYY</v>
      </c>
      <c r="F163" s="9" t="s">
        <v>205</v>
      </c>
      <c r="G163" s="22" t="s">
        <v>609</v>
      </c>
      <c r="H163" s="22">
        <f>'P&amp;L'!$D$3</f>
        <v>0</v>
      </c>
      <c r="I163" s="22"/>
      <c r="J163" s="23"/>
      <c r="K163" s="22"/>
      <c r="L163" s="23"/>
      <c r="M163" s="24"/>
      <c r="N163" s="24"/>
      <c r="O163" s="24"/>
      <c r="P163" s="24"/>
      <c r="Q163" s="24"/>
      <c r="R163" s="24"/>
      <c r="S163" s="41" t="s">
        <v>610</v>
      </c>
      <c r="T163" s="48">
        <f>'P&amp;L'!F176</f>
        <v>0</v>
      </c>
      <c r="X163" s="1" t="s">
        <v>205</v>
      </c>
    </row>
    <row r="164" spans="2:24" x14ac:dyDescent="0.2">
      <c r="C164" s="4" t="str">
        <f t="shared" si="5"/>
        <v>MM/DD/YYYY</v>
      </c>
      <c r="E164" s="9" t="str">
        <f t="shared" si="4"/>
        <v>Q-0MM/DD/YYYY</v>
      </c>
      <c r="F164" s="9" t="s">
        <v>205</v>
      </c>
      <c r="G164" s="22" t="s">
        <v>611</v>
      </c>
      <c r="H164" s="22">
        <f>'P&amp;L'!$D$3</f>
        <v>0</v>
      </c>
      <c r="I164" s="22"/>
      <c r="J164" s="23"/>
      <c r="K164" s="22"/>
      <c r="L164" s="23"/>
      <c r="M164" s="24"/>
      <c r="N164" s="24"/>
      <c r="O164" s="24"/>
      <c r="P164" s="24"/>
      <c r="Q164" s="24"/>
      <c r="R164" s="24"/>
      <c r="S164" s="41" t="s">
        <v>612</v>
      </c>
      <c r="T164" s="48">
        <f>'P&amp;L'!F177</f>
        <v>0</v>
      </c>
      <c r="X164" s="1" t="s">
        <v>205</v>
      </c>
    </row>
    <row r="165" spans="2:24" x14ac:dyDescent="0.2">
      <c r="C165" s="4" t="str">
        <f t="shared" si="5"/>
        <v>MM/DD/YYYY</v>
      </c>
      <c r="E165" s="9" t="str">
        <f t="shared" si="4"/>
        <v>Q-0MM/DD/YYYY</v>
      </c>
      <c r="F165" s="9" t="s">
        <v>205</v>
      </c>
      <c r="G165" s="22" t="s">
        <v>613</v>
      </c>
      <c r="H165" s="22">
        <f>'P&amp;L'!$D$3</f>
        <v>0</v>
      </c>
      <c r="I165" s="22"/>
      <c r="J165" s="23"/>
      <c r="K165" s="22"/>
      <c r="L165" s="23"/>
      <c r="M165" s="24"/>
      <c r="N165" s="24"/>
      <c r="O165" s="24"/>
      <c r="P165" s="24"/>
      <c r="Q165" s="24"/>
      <c r="R165" s="24"/>
      <c r="S165" s="41" t="s">
        <v>428</v>
      </c>
      <c r="T165" s="48">
        <f>'P&amp;L'!F178</f>
        <v>0</v>
      </c>
      <c r="X165" s="1" t="s">
        <v>205</v>
      </c>
    </row>
    <row r="166" spans="2:24" x14ac:dyDescent="0.2">
      <c r="C166" s="4" t="str">
        <f t="shared" si="5"/>
        <v>MM/DD/YYYY</v>
      </c>
      <c r="E166" s="9" t="str">
        <f t="shared" si="4"/>
        <v>Q-0MM/DD/YYYY</v>
      </c>
      <c r="F166" s="9" t="s">
        <v>205</v>
      </c>
      <c r="G166" s="22" t="s">
        <v>614</v>
      </c>
      <c r="H166" s="22">
        <f>'P&amp;L'!$D$3</f>
        <v>0</v>
      </c>
      <c r="I166" s="22"/>
      <c r="J166" s="23"/>
      <c r="K166" s="22"/>
      <c r="L166" s="23"/>
      <c r="M166" s="24"/>
      <c r="N166" s="24"/>
      <c r="O166" s="24"/>
      <c r="P166" s="24"/>
      <c r="Q166" s="24"/>
      <c r="R166" s="24"/>
      <c r="S166" s="41" t="s">
        <v>430</v>
      </c>
      <c r="T166" s="48">
        <f>'P&amp;L'!F179</f>
        <v>0</v>
      </c>
      <c r="X166" s="1" t="s">
        <v>205</v>
      </c>
    </row>
    <row r="167" spans="2:24" x14ac:dyDescent="0.2">
      <c r="C167" s="4" t="str">
        <f t="shared" si="5"/>
        <v>MM/DD/YYYY</v>
      </c>
      <c r="E167" s="9" t="str">
        <f t="shared" si="4"/>
        <v>Q-0MM/DD/YYYY</v>
      </c>
      <c r="F167" s="9" t="s">
        <v>205</v>
      </c>
      <c r="G167" s="22" t="s">
        <v>615</v>
      </c>
      <c r="H167" s="22">
        <f>'P&amp;L'!$D$3</f>
        <v>0</v>
      </c>
      <c r="I167" s="22"/>
      <c r="J167" s="23"/>
      <c r="K167" s="22"/>
      <c r="L167" s="23"/>
      <c r="M167" s="24"/>
      <c r="N167" s="24"/>
      <c r="O167" s="24"/>
      <c r="P167" s="24"/>
      <c r="Q167" s="24"/>
      <c r="R167" s="24"/>
      <c r="S167" s="41" t="s">
        <v>432</v>
      </c>
      <c r="T167" s="48">
        <f>'P&amp;L'!F180</f>
        <v>0</v>
      </c>
      <c r="X167" s="1" t="s">
        <v>205</v>
      </c>
    </row>
    <row r="168" spans="2:24" x14ac:dyDescent="0.2">
      <c r="B168" s="2"/>
      <c r="C168" s="4" t="str">
        <f t="shared" si="5"/>
        <v>MM/DD/YYYY</v>
      </c>
      <c r="D168" s="51"/>
      <c r="E168" s="52" t="str">
        <f t="shared" si="4"/>
        <v>Q-0MM/DD/YYYY</v>
      </c>
      <c r="F168" s="53" t="s">
        <v>205</v>
      </c>
      <c r="G168" s="6">
        <v>303101</v>
      </c>
      <c r="H168" s="54">
        <f>'P&amp;L'!$D$3</f>
        <v>0</v>
      </c>
      <c r="I168" s="55"/>
      <c r="J168" s="56"/>
      <c r="K168" s="55"/>
      <c r="L168" s="56"/>
      <c r="M168" s="57"/>
      <c r="N168" s="57"/>
      <c r="O168" s="57"/>
      <c r="P168" s="57"/>
      <c r="Q168" s="57"/>
      <c r="R168" s="57"/>
      <c r="S168" s="54" t="s">
        <v>204</v>
      </c>
      <c r="T168" s="49">
        <f>-SUM(T1:T167)</f>
        <v>0</v>
      </c>
      <c r="U168" s="54"/>
      <c r="V168" s="53"/>
      <c r="W168" s="53"/>
      <c r="X168" s="53" t="s">
        <v>205</v>
      </c>
    </row>
    <row r="169" spans="2:24" x14ac:dyDescent="0.2">
      <c r="S169" s="1" t="s">
        <v>249</v>
      </c>
      <c r="T169" s="50">
        <f>T168-'P&amp;L'!F183</f>
        <v>0</v>
      </c>
    </row>
  </sheetData>
  <conditionalFormatting sqref="J1:J75 J77:J156 J158:J167">
    <cfRule type="expression" dxfId="51" priority="45" stopIfTrue="1">
      <formula>#REF!="Begin-Total"</formula>
    </cfRule>
    <cfRule type="expression" dxfId="50" priority="46" stopIfTrue="1">
      <formula>#REF!="End-Total"</formula>
    </cfRule>
  </conditionalFormatting>
  <conditionalFormatting sqref="L1:L75 L77:L156 L158:L167">
    <cfRule type="expression" dxfId="49" priority="47" stopIfTrue="1">
      <formula>#REF!="Begin-Total"</formula>
    </cfRule>
    <cfRule type="expression" dxfId="48" priority="48" stopIfTrue="1">
      <formula>#REF!="End-Total"</formula>
    </cfRule>
  </conditionalFormatting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9" tint="-0.249977111117893"/>
    <pageSetUpPr fitToPage="1"/>
  </sheetPr>
  <dimension ref="B1:Z183"/>
  <sheetViews>
    <sheetView zoomScale="75" zoomScaleNormal="75" workbookViewId="0">
      <selection activeCell="E10" sqref="E10"/>
    </sheetView>
  </sheetViews>
  <sheetFormatPr defaultColWidth="9.140625" defaultRowHeight="12.75" x14ac:dyDescent="0.2"/>
  <cols>
    <col min="1" max="2" width="5.7109375" style="78" customWidth="1"/>
    <col min="3" max="3" width="25.7109375" style="78" bestFit="1" customWidth="1"/>
    <col min="4" max="4" width="47.42578125" style="78" customWidth="1"/>
    <col min="5" max="17" width="17.7109375" style="8" customWidth="1"/>
    <col min="18" max="26" width="9.140625" style="78" customWidth="1"/>
    <col min="27" max="16384" width="9.140625" style="78"/>
  </cols>
  <sheetData>
    <row r="1" spans="2:17" ht="13.5" thickBot="1" x14ac:dyDescent="0.25"/>
    <row r="2" spans="2:17" ht="18.75" thickBot="1" x14ac:dyDescent="0.25">
      <c r="D2" s="35" t="s">
        <v>216</v>
      </c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</row>
    <row r="3" spans="2:17" ht="18.75" customHeight="1" thickBot="1" x14ac:dyDescent="0.25">
      <c r="C3" s="37" t="s">
        <v>218</v>
      </c>
      <c r="D3" s="93"/>
      <c r="E3" s="37" t="s">
        <v>219</v>
      </c>
      <c r="F3" s="33"/>
      <c r="G3" s="85" t="s">
        <v>678</v>
      </c>
      <c r="H3" s="86"/>
      <c r="I3" s="86"/>
      <c r="J3" s="86"/>
      <c r="K3" s="86"/>
      <c r="L3" s="86"/>
      <c r="M3" s="86"/>
      <c r="N3" s="86"/>
      <c r="O3" s="86"/>
      <c r="P3" s="87"/>
      <c r="Q3" s="33"/>
    </row>
    <row r="4" spans="2:17" ht="18.75" thickBot="1" x14ac:dyDescent="0.25">
      <c r="D4" s="33"/>
      <c r="E4" s="33"/>
      <c r="F4" s="33"/>
      <c r="G4" s="77"/>
      <c r="H4" s="88"/>
      <c r="I4" s="88"/>
      <c r="J4" s="88"/>
      <c r="K4" s="88"/>
      <c r="L4" s="88"/>
      <c r="M4" s="88"/>
      <c r="N4" s="88"/>
      <c r="O4" s="88"/>
      <c r="P4" s="89"/>
      <c r="Q4" s="33"/>
    </row>
    <row r="5" spans="2:17" ht="18.75" thickBot="1" x14ac:dyDescent="0.25">
      <c r="D5" s="35" t="s">
        <v>217</v>
      </c>
      <c r="E5" s="33"/>
      <c r="F5" s="33"/>
      <c r="G5" s="90"/>
      <c r="H5" s="91"/>
      <c r="I5" s="91"/>
      <c r="J5" s="91"/>
      <c r="K5" s="91"/>
      <c r="L5" s="91"/>
      <c r="M5" s="91"/>
      <c r="N5" s="91"/>
      <c r="O5" s="91"/>
      <c r="P5" s="92"/>
      <c r="Q5" s="33"/>
    </row>
    <row r="6" spans="2:17" ht="18.75" thickBot="1" x14ac:dyDescent="0.25">
      <c r="C6" s="37" t="s">
        <v>218</v>
      </c>
      <c r="D6" s="94" t="s">
        <v>677</v>
      </c>
      <c r="E6" s="37" t="s">
        <v>219</v>
      </c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</row>
    <row r="7" spans="2:17" ht="18" x14ac:dyDescent="0.2">
      <c r="B7" s="79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</row>
    <row r="8" spans="2:17" ht="18" x14ac:dyDescent="0.2">
      <c r="B8" s="79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</row>
    <row r="9" spans="2:17" s="13" customFormat="1" ht="15" x14ac:dyDescent="0.2">
      <c r="C9" s="95" t="s">
        <v>220</v>
      </c>
      <c r="D9" s="95" t="s">
        <v>221</v>
      </c>
      <c r="E9" s="96" t="e">
        <f>"7/1/"&amp;YEAR($D$6)</f>
        <v>#VALUE!</v>
      </c>
      <c r="F9" s="96" t="e">
        <f>DATE(YEAR(E9),MONTH(E9)+1,DAY(E9))</f>
        <v>#VALUE!</v>
      </c>
      <c r="G9" s="96" t="e">
        <f t="shared" ref="G9:P9" si="0">DATE(YEAR(F9),MONTH(F9)+1,DAY(F9))</f>
        <v>#VALUE!</v>
      </c>
      <c r="H9" s="96" t="e">
        <f t="shared" si="0"/>
        <v>#VALUE!</v>
      </c>
      <c r="I9" s="96" t="e">
        <f t="shared" si="0"/>
        <v>#VALUE!</v>
      </c>
      <c r="J9" s="96" t="e">
        <f t="shared" si="0"/>
        <v>#VALUE!</v>
      </c>
      <c r="K9" s="96" t="e">
        <f t="shared" si="0"/>
        <v>#VALUE!</v>
      </c>
      <c r="L9" s="96" t="e">
        <f t="shared" si="0"/>
        <v>#VALUE!</v>
      </c>
      <c r="M9" s="96" t="e">
        <f t="shared" si="0"/>
        <v>#VALUE!</v>
      </c>
      <c r="N9" s="96" t="e">
        <f t="shared" si="0"/>
        <v>#VALUE!</v>
      </c>
      <c r="O9" s="96" t="e">
        <f t="shared" si="0"/>
        <v>#VALUE!</v>
      </c>
      <c r="P9" s="96" t="e">
        <f t="shared" si="0"/>
        <v>#VALUE!</v>
      </c>
      <c r="Q9" s="95" t="s">
        <v>201</v>
      </c>
    </row>
    <row r="10" spans="2:17" s="80" customFormat="1" ht="15" customHeight="1" x14ac:dyDescent="0.2">
      <c r="C10" s="81" t="s">
        <v>311</v>
      </c>
      <c r="D10" s="82" t="s">
        <v>312</v>
      </c>
      <c r="E10" s="97"/>
      <c r="F10" s="97"/>
      <c r="G10" s="97"/>
      <c r="H10" s="97"/>
      <c r="I10" s="97"/>
      <c r="J10" s="97"/>
      <c r="K10" s="97"/>
      <c r="L10" s="97"/>
      <c r="M10" s="97"/>
      <c r="N10" s="97"/>
      <c r="O10" s="97"/>
      <c r="P10" s="97"/>
      <c r="Q10" s="84">
        <f>SUM(E10:P10)</f>
        <v>0</v>
      </c>
    </row>
    <row r="11" spans="2:17" s="80" customFormat="1" ht="15" customHeight="1" x14ac:dyDescent="0.2">
      <c r="C11" s="81" t="s">
        <v>313</v>
      </c>
      <c r="D11" s="82" t="s">
        <v>314</v>
      </c>
      <c r="E11" s="97"/>
      <c r="F11" s="97"/>
      <c r="G11" s="97"/>
      <c r="H11" s="97"/>
      <c r="I11" s="97"/>
      <c r="J11" s="97"/>
      <c r="K11" s="97"/>
      <c r="L11" s="97"/>
      <c r="M11" s="97"/>
      <c r="N11" s="97"/>
      <c r="O11" s="97"/>
      <c r="P11" s="97"/>
      <c r="Q11" s="84">
        <f t="shared" ref="Q11:Q71" si="1">SUM(E11:P11)</f>
        <v>0</v>
      </c>
    </row>
    <row r="12" spans="2:17" s="80" customFormat="1" ht="15" customHeight="1" x14ac:dyDescent="0.2">
      <c r="C12" s="81" t="s">
        <v>315</v>
      </c>
      <c r="D12" s="82" t="s">
        <v>316</v>
      </c>
      <c r="E12" s="97"/>
      <c r="F12" s="97"/>
      <c r="G12" s="97"/>
      <c r="H12" s="97"/>
      <c r="I12" s="97"/>
      <c r="J12" s="97"/>
      <c r="K12" s="97"/>
      <c r="L12" s="97"/>
      <c r="M12" s="97"/>
      <c r="N12" s="97"/>
      <c r="O12" s="97"/>
      <c r="P12" s="97"/>
      <c r="Q12" s="84">
        <f t="shared" si="1"/>
        <v>0</v>
      </c>
    </row>
    <row r="13" spans="2:17" s="80" customFormat="1" ht="15" customHeight="1" x14ac:dyDescent="0.2">
      <c r="C13" s="81" t="s">
        <v>317</v>
      </c>
      <c r="D13" s="82" t="s">
        <v>318</v>
      </c>
      <c r="E13" s="97"/>
      <c r="F13" s="97"/>
      <c r="G13" s="97"/>
      <c r="H13" s="97"/>
      <c r="I13" s="97"/>
      <c r="J13" s="97"/>
      <c r="K13" s="97"/>
      <c r="L13" s="97"/>
      <c r="M13" s="97"/>
      <c r="N13" s="97"/>
      <c r="O13" s="97"/>
      <c r="P13" s="97"/>
      <c r="Q13" s="84">
        <f t="shared" si="1"/>
        <v>0</v>
      </c>
    </row>
    <row r="14" spans="2:17" s="80" customFormat="1" ht="15" customHeight="1" x14ac:dyDescent="0.2">
      <c r="C14" s="81" t="s">
        <v>319</v>
      </c>
      <c r="D14" s="82" t="s">
        <v>320</v>
      </c>
      <c r="E14" s="97"/>
      <c r="F14" s="97"/>
      <c r="G14" s="97"/>
      <c r="H14" s="97"/>
      <c r="I14" s="97"/>
      <c r="J14" s="97"/>
      <c r="K14" s="97"/>
      <c r="L14" s="97"/>
      <c r="M14" s="97"/>
      <c r="N14" s="97"/>
      <c r="O14" s="97"/>
      <c r="P14" s="97"/>
      <c r="Q14" s="84">
        <f t="shared" si="1"/>
        <v>0</v>
      </c>
    </row>
    <row r="15" spans="2:17" s="80" customFormat="1" ht="15" customHeight="1" x14ac:dyDescent="0.2">
      <c r="C15" s="81" t="s">
        <v>321</v>
      </c>
      <c r="D15" s="82" t="s">
        <v>322</v>
      </c>
      <c r="E15" s="97"/>
      <c r="F15" s="97"/>
      <c r="G15" s="97"/>
      <c r="H15" s="97"/>
      <c r="I15" s="97"/>
      <c r="J15" s="97"/>
      <c r="K15" s="97"/>
      <c r="L15" s="97"/>
      <c r="M15" s="97"/>
      <c r="N15" s="97"/>
      <c r="O15" s="97"/>
      <c r="P15" s="97"/>
      <c r="Q15" s="84">
        <f t="shared" si="1"/>
        <v>0</v>
      </c>
    </row>
    <row r="16" spans="2:17" s="80" customFormat="1" ht="15" customHeight="1" x14ac:dyDescent="0.2">
      <c r="C16" s="81" t="s">
        <v>323</v>
      </c>
      <c r="D16" s="82" t="s">
        <v>324</v>
      </c>
      <c r="E16" s="97"/>
      <c r="F16" s="97"/>
      <c r="G16" s="97"/>
      <c r="H16" s="97"/>
      <c r="I16" s="97"/>
      <c r="J16" s="97"/>
      <c r="K16" s="97"/>
      <c r="L16" s="97"/>
      <c r="M16" s="97"/>
      <c r="N16" s="97"/>
      <c r="O16" s="97"/>
      <c r="P16" s="97"/>
      <c r="Q16" s="84">
        <f t="shared" si="1"/>
        <v>0</v>
      </c>
    </row>
    <row r="17" spans="3:17" s="80" customFormat="1" ht="15" customHeight="1" x14ac:dyDescent="0.2">
      <c r="C17" s="81" t="s">
        <v>325</v>
      </c>
      <c r="D17" s="82" t="s">
        <v>326</v>
      </c>
      <c r="E17" s="97"/>
      <c r="F17" s="97"/>
      <c r="G17" s="97"/>
      <c r="H17" s="97"/>
      <c r="I17" s="97"/>
      <c r="J17" s="97"/>
      <c r="K17" s="97"/>
      <c r="L17" s="97"/>
      <c r="M17" s="97"/>
      <c r="N17" s="97"/>
      <c r="O17" s="97"/>
      <c r="P17" s="97"/>
      <c r="Q17" s="84">
        <f t="shared" si="1"/>
        <v>0</v>
      </c>
    </row>
    <row r="18" spans="3:17" s="80" customFormat="1" ht="15" customHeight="1" x14ac:dyDescent="0.2">
      <c r="C18" s="81" t="s">
        <v>327</v>
      </c>
      <c r="D18" s="82" t="s">
        <v>328</v>
      </c>
      <c r="E18" s="97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  <c r="Q18" s="84">
        <f t="shared" si="1"/>
        <v>0</v>
      </c>
    </row>
    <row r="19" spans="3:17" s="80" customFormat="1" ht="15" customHeight="1" x14ac:dyDescent="0.2">
      <c r="C19" s="81" t="s">
        <v>329</v>
      </c>
      <c r="D19" s="82" t="s">
        <v>330</v>
      </c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97"/>
      <c r="P19" s="97"/>
      <c r="Q19" s="84">
        <f t="shared" si="1"/>
        <v>0</v>
      </c>
    </row>
    <row r="20" spans="3:17" s="80" customFormat="1" ht="15" customHeight="1" x14ac:dyDescent="0.2">
      <c r="C20" s="81" t="s">
        <v>331</v>
      </c>
      <c r="D20" s="82" t="s">
        <v>332</v>
      </c>
      <c r="E20" s="97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84">
        <f t="shared" si="1"/>
        <v>0</v>
      </c>
    </row>
    <row r="21" spans="3:17" s="80" customFormat="1" ht="15" customHeight="1" x14ac:dyDescent="0.2">
      <c r="C21" s="81" t="s">
        <v>333</v>
      </c>
      <c r="D21" s="82" t="s">
        <v>334</v>
      </c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84">
        <f t="shared" si="1"/>
        <v>0</v>
      </c>
    </row>
    <row r="22" spans="3:17" s="80" customFormat="1" ht="15" customHeight="1" x14ac:dyDescent="0.2">
      <c r="C22" s="81" t="s">
        <v>335</v>
      </c>
      <c r="D22" s="82" t="s">
        <v>336</v>
      </c>
      <c r="E22" s="97"/>
      <c r="F22" s="97"/>
      <c r="G22" s="97"/>
      <c r="H22" s="97"/>
      <c r="I22" s="97"/>
      <c r="J22" s="97"/>
      <c r="K22" s="97"/>
      <c r="L22" s="97"/>
      <c r="M22" s="97"/>
      <c r="N22" s="97"/>
      <c r="O22" s="97"/>
      <c r="P22" s="97"/>
      <c r="Q22" s="84">
        <f t="shared" si="1"/>
        <v>0</v>
      </c>
    </row>
    <row r="23" spans="3:17" s="80" customFormat="1" ht="15" customHeight="1" x14ac:dyDescent="0.2">
      <c r="C23" s="81" t="s">
        <v>337</v>
      </c>
      <c r="D23" s="82" t="s">
        <v>338</v>
      </c>
      <c r="E23" s="97"/>
      <c r="F23" s="97"/>
      <c r="G23" s="97"/>
      <c r="H23" s="97"/>
      <c r="I23" s="97"/>
      <c r="J23" s="97"/>
      <c r="K23" s="97"/>
      <c r="L23" s="97"/>
      <c r="M23" s="97"/>
      <c r="N23" s="97"/>
      <c r="O23" s="97"/>
      <c r="P23" s="97"/>
      <c r="Q23" s="84">
        <f t="shared" si="1"/>
        <v>0</v>
      </c>
    </row>
    <row r="24" spans="3:17" s="80" customFormat="1" ht="15" customHeight="1" x14ac:dyDescent="0.2">
      <c r="C24" s="81" t="s">
        <v>339</v>
      </c>
      <c r="D24" s="82" t="s">
        <v>340</v>
      </c>
      <c r="E24" s="97"/>
      <c r="F24" s="97"/>
      <c r="G24" s="97"/>
      <c r="H24" s="97"/>
      <c r="I24" s="97"/>
      <c r="J24" s="97"/>
      <c r="K24" s="97"/>
      <c r="L24" s="97"/>
      <c r="M24" s="97"/>
      <c r="N24" s="97"/>
      <c r="O24" s="97"/>
      <c r="P24" s="97"/>
      <c r="Q24" s="84">
        <f t="shared" si="1"/>
        <v>0</v>
      </c>
    </row>
    <row r="25" spans="3:17" s="80" customFormat="1" ht="15" customHeight="1" x14ac:dyDescent="0.2">
      <c r="C25" s="81" t="s">
        <v>341</v>
      </c>
      <c r="D25" s="82" t="s">
        <v>342</v>
      </c>
      <c r="E25" s="97"/>
      <c r="F25" s="97"/>
      <c r="G25" s="97"/>
      <c r="H25" s="97"/>
      <c r="I25" s="97"/>
      <c r="J25" s="97"/>
      <c r="K25" s="97"/>
      <c r="L25" s="97"/>
      <c r="M25" s="97"/>
      <c r="N25" s="97"/>
      <c r="O25" s="97"/>
      <c r="P25" s="97"/>
      <c r="Q25" s="84">
        <f t="shared" si="1"/>
        <v>0</v>
      </c>
    </row>
    <row r="26" spans="3:17" s="80" customFormat="1" ht="15" customHeight="1" x14ac:dyDescent="0.2">
      <c r="C26" s="81" t="s">
        <v>343</v>
      </c>
      <c r="D26" s="82" t="s">
        <v>344</v>
      </c>
      <c r="E26" s="97"/>
      <c r="F26" s="97"/>
      <c r="G26" s="97"/>
      <c r="H26" s="97"/>
      <c r="I26" s="97"/>
      <c r="J26" s="97"/>
      <c r="K26" s="97"/>
      <c r="L26" s="97"/>
      <c r="M26" s="97"/>
      <c r="N26" s="97"/>
      <c r="O26" s="97"/>
      <c r="P26" s="97"/>
      <c r="Q26" s="84">
        <f t="shared" si="1"/>
        <v>0</v>
      </c>
    </row>
    <row r="27" spans="3:17" s="80" customFormat="1" ht="15" customHeight="1" x14ac:dyDescent="0.2">
      <c r="C27" s="81" t="s">
        <v>345</v>
      </c>
      <c r="D27" s="82" t="s">
        <v>346</v>
      </c>
      <c r="E27" s="97"/>
      <c r="F27" s="97"/>
      <c r="G27" s="97"/>
      <c r="H27" s="97"/>
      <c r="I27" s="97"/>
      <c r="J27" s="97"/>
      <c r="K27" s="97"/>
      <c r="L27" s="97"/>
      <c r="M27" s="97"/>
      <c r="N27" s="97"/>
      <c r="O27" s="97"/>
      <c r="P27" s="97"/>
      <c r="Q27" s="84">
        <f t="shared" si="1"/>
        <v>0</v>
      </c>
    </row>
    <row r="28" spans="3:17" s="80" customFormat="1" ht="15" customHeight="1" x14ac:dyDescent="0.2">
      <c r="C28" s="81" t="s">
        <v>347</v>
      </c>
      <c r="D28" s="82" t="s">
        <v>348</v>
      </c>
      <c r="E28" s="97"/>
      <c r="F28" s="97"/>
      <c r="G28" s="97"/>
      <c r="H28" s="97"/>
      <c r="I28" s="97"/>
      <c r="J28" s="97"/>
      <c r="K28" s="97"/>
      <c r="L28" s="97"/>
      <c r="M28" s="97"/>
      <c r="N28" s="97"/>
      <c r="O28" s="97"/>
      <c r="P28" s="97"/>
      <c r="Q28" s="84">
        <f t="shared" si="1"/>
        <v>0</v>
      </c>
    </row>
    <row r="29" spans="3:17" s="80" customFormat="1" ht="15" customHeight="1" x14ac:dyDescent="0.2">
      <c r="C29" s="81" t="s">
        <v>349</v>
      </c>
      <c r="D29" s="82" t="s">
        <v>350</v>
      </c>
      <c r="E29" s="97"/>
      <c r="F29" s="97"/>
      <c r="G29" s="97"/>
      <c r="H29" s="97"/>
      <c r="I29" s="97"/>
      <c r="J29" s="97"/>
      <c r="K29" s="97"/>
      <c r="L29" s="97"/>
      <c r="M29" s="97"/>
      <c r="N29" s="97"/>
      <c r="O29" s="97"/>
      <c r="P29" s="97"/>
      <c r="Q29" s="84">
        <f t="shared" si="1"/>
        <v>0</v>
      </c>
    </row>
    <row r="30" spans="3:17" s="80" customFormat="1" ht="15" customHeight="1" x14ac:dyDescent="0.2">
      <c r="C30" s="81" t="s">
        <v>351</v>
      </c>
      <c r="D30" s="82" t="s">
        <v>352</v>
      </c>
      <c r="E30" s="97"/>
      <c r="F30" s="97"/>
      <c r="G30" s="97"/>
      <c r="H30" s="97"/>
      <c r="I30" s="97"/>
      <c r="J30" s="97"/>
      <c r="K30" s="97"/>
      <c r="L30" s="97"/>
      <c r="M30" s="97"/>
      <c r="N30" s="97"/>
      <c r="O30" s="97"/>
      <c r="P30" s="97"/>
      <c r="Q30" s="84">
        <f t="shared" si="1"/>
        <v>0</v>
      </c>
    </row>
    <row r="31" spans="3:17" s="80" customFormat="1" ht="15" customHeight="1" x14ac:dyDescent="0.2">
      <c r="C31" s="81" t="s">
        <v>353</v>
      </c>
      <c r="D31" s="82" t="s">
        <v>354</v>
      </c>
      <c r="E31" s="97"/>
      <c r="F31" s="97"/>
      <c r="G31" s="97"/>
      <c r="H31" s="97"/>
      <c r="I31" s="97"/>
      <c r="J31" s="97"/>
      <c r="K31" s="97"/>
      <c r="L31" s="97"/>
      <c r="M31" s="97"/>
      <c r="N31" s="97"/>
      <c r="O31" s="97"/>
      <c r="P31" s="97"/>
      <c r="Q31" s="84">
        <f t="shared" si="1"/>
        <v>0</v>
      </c>
    </row>
    <row r="32" spans="3:17" s="80" customFormat="1" ht="15" customHeight="1" x14ac:dyDescent="0.2">
      <c r="C32" s="81" t="s">
        <v>355</v>
      </c>
      <c r="D32" s="82" t="s">
        <v>356</v>
      </c>
      <c r="E32" s="97"/>
      <c r="F32" s="97"/>
      <c r="G32" s="97"/>
      <c r="H32" s="97"/>
      <c r="I32" s="97"/>
      <c r="J32" s="97"/>
      <c r="K32" s="97"/>
      <c r="L32" s="97"/>
      <c r="M32" s="97"/>
      <c r="N32" s="97"/>
      <c r="O32" s="97"/>
      <c r="P32" s="97"/>
      <c r="Q32" s="84">
        <f t="shared" si="1"/>
        <v>0</v>
      </c>
    </row>
    <row r="33" spans="3:17" s="80" customFormat="1" ht="15" customHeight="1" x14ac:dyDescent="0.2">
      <c r="C33" s="81" t="s">
        <v>357</v>
      </c>
      <c r="D33" s="82" t="s">
        <v>358</v>
      </c>
      <c r="E33" s="97"/>
      <c r="F33" s="97"/>
      <c r="G33" s="97"/>
      <c r="H33" s="97"/>
      <c r="I33" s="97"/>
      <c r="J33" s="97"/>
      <c r="K33" s="97"/>
      <c r="L33" s="97"/>
      <c r="M33" s="97"/>
      <c r="N33" s="97"/>
      <c r="O33" s="97"/>
      <c r="P33" s="97"/>
      <c r="Q33" s="84">
        <f t="shared" si="1"/>
        <v>0</v>
      </c>
    </row>
    <row r="34" spans="3:17" s="80" customFormat="1" ht="15" customHeight="1" x14ac:dyDescent="0.2">
      <c r="C34" s="81" t="s">
        <v>359</v>
      </c>
      <c r="D34" s="82" t="s">
        <v>360</v>
      </c>
      <c r="E34" s="97"/>
      <c r="F34" s="97"/>
      <c r="G34" s="97"/>
      <c r="H34" s="97"/>
      <c r="I34" s="97"/>
      <c r="J34" s="97"/>
      <c r="K34" s="97"/>
      <c r="L34" s="97"/>
      <c r="M34" s="97"/>
      <c r="N34" s="97"/>
      <c r="O34" s="97"/>
      <c r="P34" s="97"/>
      <c r="Q34" s="84">
        <f t="shared" si="1"/>
        <v>0</v>
      </c>
    </row>
    <row r="35" spans="3:17" s="80" customFormat="1" ht="15" customHeight="1" x14ac:dyDescent="0.2">
      <c r="C35" s="81" t="s">
        <v>361</v>
      </c>
      <c r="D35" s="82" t="s">
        <v>362</v>
      </c>
      <c r="E35" s="97"/>
      <c r="F35" s="97"/>
      <c r="G35" s="97"/>
      <c r="H35" s="97"/>
      <c r="I35" s="97"/>
      <c r="J35" s="97"/>
      <c r="K35" s="97"/>
      <c r="L35" s="97"/>
      <c r="M35" s="97"/>
      <c r="N35" s="97"/>
      <c r="O35" s="97"/>
      <c r="P35" s="97"/>
      <c r="Q35" s="84">
        <f t="shared" si="1"/>
        <v>0</v>
      </c>
    </row>
    <row r="36" spans="3:17" s="80" customFormat="1" ht="15" customHeight="1" x14ac:dyDescent="0.2">
      <c r="C36" s="81" t="s">
        <v>363</v>
      </c>
      <c r="D36" s="82" t="s">
        <v>364</v>
      </c>
      <c r="E36" s="97"/>
      <c r="F36" s="97"/>
      <c r="G36" s="97"/>
      <c r="H36" s="97"/>
      <c r="I36" s="97"/>
      <c r="J36" s="97"/>
      <c r="K36" s="97"/>
      <c r="L36" s="97"/>
      <c r="M36" s="97"/>
      <c r="N36" s="97"/>
      <c r="O36" s="97"/>
      <c r="P36" s="97"/>
      <c r="Q36" s="84">
        <f t="shared" si="1"/>
        <v>0</v>
      </c>
    </row>
    <row r="37" spans="3:17" s="80" customFormat="1" ht="15" customHeight="1" x14ac:dyDescent="0.2">
      <c r="C37" s="81" t="s">
        <v>365</v>
      </c>
      <c r="D37" s="82" t="s">
        <v>366</v>
      </c>
      <c r="E37" s="97"/>
      <c r="F37" s="97"/>
      <c r="G37" s="97"/>
      <c r="H37" s="97"/>
      <c r="I37" s="97"/>
      <c r="J37" s="97"/>
      <c r="K37" s="97"/>
      <c r="L37" s="97"/>
      <c r="M37" s="97"/>
      <c r="N37" s="97"/>
      <c r="O37" s="97"/>
      <c r="P37" s="97"/>
      <c r="Q37" s="84">
        <f t="shared" si="1"/>
        <v>0</v>
      </c>
    </row>
    <row r="38" spans="3:17" s="80" customFormat="1" ht="15" customHeight="1" x14ac:dyDescent="0.2">
      <c r="C38" s="81" t="s">
        <v>367</v>
      </c>
      <c r="D38" s="82" t="s">
        <v>368</v>
      </c>
      <c r="E38" s="97"/>
      <c r="F38" s="97"/>
      <c r="G38" s="97"/>
      <c r="H38" s="97"/>
      <c r="I38" s="97"/>
      <c r="J38" s="97"/>
      <c r="K38" s="97"/>
      <c r="L38" s="97"/>
      <c r="M38" s="97"/>
      <c r="N38" s="97"/>
      <c r="O38" s="97"/>
      <c r="P38" s="97"/>
      <c r="Q38" s="84">
        <f t="shared" si="1"/>
        <v>0</v>
      </c>
    </row>
    <row r="39" spans="3:17" s="80" customFormat="1" ht="15" customHeight="1" x14ac:dyDescent="0.2">
      <c r="C39" s="81" t="s">
        <v>369</v>
      </c>
      <c r="D39" s="82" t="s">
        <v>370</v>
      </c>
      <c r="E39" s="97"/>
      <c r="F39" s="97"/>
      <c r="G39" s="97"/>
      <c r="H39" s="97"/>
      <c r="I39" s="97"/>
      <c r="J39" s="97"/>
      <c r="K39" s="97"/>
      <c r="L39" s="97"/>
      <c r="M39" s="97"/>
      <c r="N39" s="97"/>
      <c r="O39" s="97"/>
      <c r="P39" s="97"/>
      <c r="Q39" s="84">
        <f t="shared" si="1"/>
        <v>0</v>
      </c>
    </row>
    <row r="40" spans="3:17" s="80" customFormat="1" ht="15" customHeight="1" x14ac:dyDescent="0.2">
      <c r="C40" s="81" t="s">
        <v>371</v>
      </c>
      <c r="D40" s="82" t="s">
        <v>372</v>
      </c>
      <c r="E40" s="97"/>
      <c r="F40" s="97"/>
      <c r="G40" s="97"/>
      <c r="H40" s="97"/>
      <c r="I40" s="97"/>
      <c r="J40" s="97"/>
      <c r="K40" s="97"/>
      <c r="L40" s="97"/>
      <c r="M40" s="97"/>
      <c r="N40" s="97"/>
      <c r="O40" s="97"/>
      <c r="P40" s="97"/>
      <c r="Q40" s="84">
        <f t="shared" si="1"/>
        <v>0</v>
      </c>
    </row>
    <row r="41" spans="3:17" s="80" customFormat="1" ht="15" customHeight="1" x14ac:dyDescent="0.2">
      <c r="C41" s="81" t="s">
        <v>373</v>
      </c>
      <c r="D41" s="82" t="s">
        <v>374</v>
      </c>
      <c r="E41" s="97"/>
      <c r="F41" s="97"/>
      <c r="G41" s="97"/>
      <c r="H41" s="97"/>
      <c r="I41" s="97"/>
      <c r="J41" s="97"/>
      <c r="K41" s="97"/>
      <c r="L41" s="97"/>
      <c r="M41" s="97"/>
      <c r="N41" s="97"/>
      <c r="O41" s="97"/>
      <c r="P41" s="97"/>
      <c r="Q41" s="84">
        <f t="shared" si="1"/>
        <v>0</v>
      </c>
    </row>
    <row r="42" spans="3:17" s="80" customFormat="1" ht="15" customHeight="1" x14ac:dyDescent="0.2">
      <c r="C42" s="81" t="s">
        <v>375</v>
      </c>
      <c r="D42" s="82" t="s">
        <v>376</v>
      </c>
      <c r="E42" s="97"/>
      <c r="F42" s="97"/>
      <c r="G42" s="97"/>
      <c r="H42" s="97"/>
      <c r="I42" s="97"/>
      <c r="J42" s="97"/>
      <c r="K42" s="97"/>
      <c r="L42" s="97"/>
      <c r="M42" s="97"/>
      <c r="N42" s="97"/>
      <c r="O42" s="97"/>
      <c r="P42" s="97"/>
      <c r="Q42" s="84">
        <f t="shared" si="1"/>
        <v>0</v>
      </c>
    </row>
    <row r="43" spans="3:17" s="80" customFormat="1" ht="15" customHeight="1" x14ac:dyDescent="0.2">
      <c r="C43" s="81" t="s">
        <v>377</v>
      </c>
      <c r="D43" s="82" t="s">
        <v>222</v>
      </c>
      <c r="E43" s="97"/>
      <c r="F43" s="97"/>
      <c r="G43" s="97"/>
      <c r="H43" s="97"/>
      <c r="I43" s="97"/>
      <c r="J43" s="97"/>
      <c r="K43" s="97"/>
      <c r="L43" s="97"/>
      <c r="M43" s="97"/>
      <c r="N43" s="97"/>
      <c r="O43" s="97"/>
      <c r="P43" s="97"/>
      <c r="Q43" s="84">
        <f t="shared" si="1"/>
        <v>0</v>
      </c>
    </row>
    <row r="44" spans="3:17" s="80" customFormat="1" ht="15" customHeight="1" x14ac:dyDescent="0.2">
      <c r="C44" s="81" t="s">
        <v>378</v>
      </c>
      <c r="D44" s="82" t="s">
        <v>379</v>
      </c>
      <c r="E44" s="97"/>
      <c r="F44" s="97"/>
      <c r="G44" s="97"/>
      <c r="H44" s="97"/>
      <c r="I44" s="97"/>
      <c r="J44" s="97"/>
      <c r="K44" s="97"/>
      <c r="L44" s="97"/>
      <c r="M44" s="97"/>
      <c r="N44" s="97"/>
      <c r="O44" s="97"/>
      <c r="P44" s="97"/>
      <c r="Q44" s="84">
        <f t="shared" si="1"/>
        <v>0</v>
      </c>
    </row>
    <row r="45" spans="3:17" s="80" customFormat="1" ht="15" customHeight="1" x14ac:dyDescent="0.2">
      <c r="C45" s="81" t="s">
        <v>380</v>
      </c>
      <c r="D45" s="82" t="s">
        <v>381</v>
      </c>
      <c r="E45" s="97"/>
      <c r="F45" s="97"/>
      <c r="G45" s="97"/>
      <c r="H45" s="97"/>
      <c r="I45" s="97"/>
      <c r="J45" s="97"/>
      <c r="K45" s="97"/>
      <c r="L45" s="97"/>
      <c r="M45" s="97"/>
      <c r="N45" s="97"/>
      <c r="O45" s="97"/>
      <c r="P45" s="97"/>
      <c r="Q45" s="84">
        <f t="shared" si="1"/>
        <v>0</v>
      </c>
    </row>
    <row r="46" spans="3:17" s="80" customFormat="1" ht="15" customHeight="1" x14ac:dyDescent="0.2">
      <c r="C46" s="81" t="s">
        <v>382</v>
      </c>
      <c r="D46" s="82" t="s">
        <v>383</v>
      </c>
      <c r="E46" s="97"/>
      <c r="F46" s="97"/>
      <c r="G46" s="97"/>
      <c r="H46" s="97"/>
      <c r="I46" s="97"/>
      <c r="J46" s="97"/>
      <c r="K46" s="97"/>
      <c r="L46" s="97"/>
      <c r="M46" s="97"/>
      <c r="N46" s="97"/>
      <c r="O46" s="97"/>
      <c r="P46" s="97"/>
      <c r="Q46" s="84">
        <f t="shared" si="1"/>
        <v>0</v>
      </c>
    </row>
    <row r="47" spans="3:17" s="80" customFormat="1" ht="15" customHeight="1" x14ac:dyDescent="0.2">
      <c r="C47" s="81" t="s">
        <v>384</v>
      </c>
      <c r="D47" s="82" t="s">
        <v>385</v>
      </c>
      <c r="E47" s="97"/>
      <c r="F47" s="97"/>
      <c r="G47" s="97"/>
      <c r="H47" s="97"/>
      <c r="I47" s="97"/>
      <c r="J47" s="97"/>
      <c r="K47" s="97"/>
      <c r="L47" s="97"/>
      <c r="M47" s="97"/>
      <c r="N47" s="97"/>
      <c r="O47" s="97"/>
      <c r="P47" s="97"/>
      <c r="Q47" s="84">
        <f t="shared" si="1"/>
        <v>0</v>
      </c>
    </row>
    <row r="48" spans="3:17" s="80" customFormat="1" ht="15" customHeight="1" x14ac:dyDescent="0.2">
      <c r="C48" s="81" t="s">
        <v>386</v>
      </c>
      <c r="D48" s="82" t="s">
        <v>387</v>
      </c>
      <c r="E48" s="97"/>
      <c r="F48" s="97"/>
      <c r="G48" s="97"/>
      <c r="H48" s="97"/>
      <c r="I48" s="97"/>
      <c r="J48" s="97"/>
      <c r="K48" s="97"/>
      <c r="L48" s="97"/>
      <c r="M48" s="97"/>
      <c r="N48" s="97"/>
      <c r="O48" s="97"/>
      <c r="P48" s="97"/>
      <c r="Q48" s="84">
        <f t="shared" si="1"/>
        <v>0</v>
      </c>
    </row>
    <row r="49" spans="3:17" s="80" customFormat="1" ht="15" customHeight="1" x14ac:dyDescent="0.2">
      <c r="C49" s="81" t="s">
        <v>388</v>
      </c>
      <c r="D49" s="82" t="s">
        <v>389</v>
      </c>
      <c r="E49" s="97"/>
      <c r="F49" s="97"/>
      <c r="G49" s="97"/>
      <c r="H49" s="97"/>
      <c r="I49" s="97"/>
      <c r="J49" s="97"/>
      <c r="K49" s="97"/>
      <c r="L49" s="97"/>
      <c r="M49" s="97"/>
      <c r="N49" s="97"/>
      <c r="O49" s="97"/>
      <c r="P49" s="97"/>
      <c r="Q49" s="84">
        <f t="shared" si="1"/>
        <v>0</v>
      </c>
    </row>
    <row r="50" spans="3:17" s="80" customFormat="1" ht="15" customHeight="1" x14ac:dyDescent="0.2">
      <c r="C50" s="81" t="s">
        <v>390</v>
      </c>
      <c r="D50" s="82" t="s">
        <v>245</v>
      </c>
      <c r="E50" s="97"/>
      <c r="F50" s="97"/>
      <c r="G50" s="97"/>
      <c r="H50" s="97"/>
      <c r="I50" s="97"/>
      <c r="J50" s="97"/>
      <c r="K50" s="97"/>
      <c r="L50" s="97"/>
      <c r="M50" s="97"/>
      <c r="N50" s="97"/>
      <c r="O50" s="97"/>
      <c r="P50" s="97"/>
      <c r="Q50" s="84">
        <f t="shared" si="1"/>
        <v>0</v>
      </c>
    </row>
    <row r="51" spans="3:17" s="80" customFormat="1" ht="15" customHeight="1" x14ac:dyDescent="0.2">
      <c r="C51" s="81" t="s">
        <v>391</v>
      </c>
      <c r="D51" s="82" t="s">
        <v>392</v>
      </c>
      <c r="E51" s="97"/>
      <c r="F51" s="97"/>
      <c r="G51" s="97"/>
      <c r="H51" s="97"/>
      <c r="I51" s="97"/>
      <c r="J51" s="97"/>
      <c r="K51" s="97"/>
      <c r="L51" s="97"/>
      <c r="M51" s="97"/>
      <c r="N51" s="97"/>
      <c r="O51" s="97"/>
      <c r="P51" s="97"/>
      <c r="Q51" s="84">
        <f t="shared" si="1"/>
        <v>0</v>
      </c>
    </row>
    <row r="52" spans="3:17" s="80" customFormat="1" ht="15" customHeight="1" x14ac:dyDescent="0.2">
      <c r="C52" s="81" t="s">
        <v>393</v>
      </c>
      <c r="D52" s="82" t="s">
        <v>394</v>
      </c>
      <c r="E52" s="97"/>
      <c r="F52" s="97"/>
      <c r="G52" s="97"/>
      <c r="H52" s="97"/>
      <c r="I52" s="97"/>
      <c r="J52" s="97"/>
      <c r="K52" s="97"/>
      <c r="L52" s="97"/>
      <c r="M52" s="97"/>
      <c r="N52" s="97"/>
      <c r="O52" s="97"/>
      <c r="P52" s="97"/>
      <c r="Q52" s="84">
        <f t="shared" si="1"/>
        <v>0</v>
      </c>
    </row>
    <row r="53" spans="3:17" s="80" customFormat="1" ht="15" customHeight="1" x14ac:dyDescent="0.2">
      <c r="C53" s="81" t="s">
        <v>395</v>
      </c>
      <c r="D53" s="82" t="s">
        <v>396</v>
      </c>
      <c r="E53" s="97"/>
      <c r="F53" s="97"/>
      <c r="G53" s="97"/>
      <c r="H53" s="97"/>
      <c r="I53" s="97"/>
      <c r="J53" s="97"/>
      <c r="K53" s="97"/>
      <c r="L53" s="97"/>
      <c r="M53" s="97"/>
      <c r="N53" s="97"/>
      <c r="O53" s="97"/>
      <c r="P53" s="97"/>
      <c r="Q53" s="84">
        <f t="shared" si="1"/>
        <v>0</v>
      </c>
    </row>
    <row r="54" spans="3:17" s="80" customFormat="1" ht="15" customHeight="1" x14ac:dyDescent="0.2">
      <c r="C54" s="81" t="s">
        <v>397</v>
      </c>
      <c r="D54" s="82" t="s">
        <v>398</v>
      </c>
      <c r="E54" s="97"/>
      <c r="F54" s="97"/>
      <c r="G54" s="97"/>
      <c r="H54" s="97"/>
      <c r="I54" s="97"/>
      <c r="J54" s="97"/>
      <c r="K54" s="97"/>
      <c r="L54" s="97"/>
      <c r="M54" s="97"/>
      <c r="N54" s="97"/>
      <c r="O54" s="97"/>
      <c r="P54" s="97"/>
      <c r="Q54" s="84">
        <f t="shared" si="1"/>
        <v>0</v>
      </c>
    </row>
    <row r="55" spans="3:17" s="80" customFormat="1" ht="15" customHeight="1" x14ac:dyDescent="0.2">
      <c r="C55" s="81" t="s">
        <v>399</v>
      </c>
      <c r="D55" s="82" t="s">
        <v>400</v>
      </c>
      <c r="E55" s="97"/>
      <c r="F55" s="97"/>
      <c r="G55" s="97"/>
      <c r="H55" s="97"/>
      <c r="I55" s="97"/>
      <c r="J55" s="97"/>
      <c r="K55" s="97"/>
      <c r="L55" s="97"/>
      <c r="M55" s="97"/>
      <c r="N55" s="97"/>
      <c r="O55" s="97"/>
      <c r="P55" s="97"/>
      <c r="Q55" s="84">
        <f t="shared" si="1"/>
        <v>0</v>
      </c>
    </row>
    <row r="56" spans="3:17" s="80" customFormat="1" ht="15" customHeight="1" x14ac:dyDescent="0.2">
      <c r="C56" s="81" t="s">
        <v>401</v>
      </c>
      <c r="D56" s="82" t="s">
        <v>402</v>
      </c>
      <c r="E56" s="97"/>
      <c r="F56" s="97"/>
      <c r="G56" s="97"/>
      <c r="H56" s="97"/>
      <c r="I56" s="97"/>
      <c r="J56" s="97"/>
      <c r="K56" s="97"/>
      <c r="L56" s="97"/>
      <c r="M56" s="97"/>
      <c r="N56" s="97"/>
      <c r="O56" s="97"/>
      <c r="P56" s="97"/>
      <c r="Q56" s="84">
        <f t="shared" si="1"/>
        <v>0</v>
      </c>
    </row>
    <row r="57" spans="3:17" s="80" customFormat="1" ht="15" customHeight="1" x14ac:dyDescent="0.2">
      <c r="C57" s="81" t="s">
        <v>403</v>
      </c>
      <c r="D57" s="82" t="s">
        <v>404</v>
      </c>
      <c r="E57" s="97"/>
      <c r="F57" s="97"/>
      <c r="G57" s="97"/>
      <c r="H57" s="97"/>
      <c r="I57" s="97"/>
      <c r="J57" s="97"/>
      <c r="K57" s="97"/>
      <c r="L57" s="97"/>
      <c r="M57" s="97"/>
      <c r="N57" s="97"/>
      <c r="O57" s="97"/>
      <c r="P57" s="97"/>
      <c r="Q57" s="84">
        <f t="shared" si="1"/>
        <v>0</v>
      </c>
    </row>
    <row r="58" spans="3:17" s="80" customFormat="1" ht="15" customHeight="1" x14ac:dyDescent="0.2">
      <c r="C58" s="81" t="s">
        <v>405</v>
      </c>
      <c r="D58" s="82" t="s">
        <v>406</v>
      </c>
      <c r="E58" s="97"/>
      <c r="F58" s="97"/>
      <c r="G58" s="97"/>
      <c r="H58" s="97"/>
      <c r="I58" s="97"/>
      <c r="J58" s="97"/>
      <c r="K58" s="97"/>
      <c r="L58" s="97"/>
      <c r="M58" s="97"/>
      <c r="N58" s="97"/>
      <c r="O58" s="97"/>
      <c r="P58" s="97"/>
      <c r="Q58" s="84">
        <f t="shared" si="1"/>
        <v>0</v>
      </c>
    </row>
    <row r="59" spans="3:17" s="80" customFormat="1" ht="15" customHeight="1" x14ac:dyDescent="0.2">
      <c r="C59" s="81" t="s">
        <v>407</v>
      </c>
      <c r="D59" s="82" t="s">
        <v>408</v>
      </c>
      <c r="E59" s="97"/>
      <c r="F59" s="97"/>
      <c r="G59" s="97"/>
      <c r="H59" s="97"/>
      <c r="I59" s="97"/>
      <c r="J59" s="97"/>
      <c r="K59" s="97"/>
      <c r="L59" s="97"/>
      <c r="M59" s="97"/>
      <c r="N59" s="97"/>
      <c r="O59" s="97"/>
      <c r="P59" s="97"/>
      <c r="Q59" s="84">
        <f t="shared" si="1"/>
        <v>0</v>
      </c>
    </row>
    <row r="60" spans="3:17" s="80" customFormat="1" ht="15" customHeight="1" x14ac:dyDescent="0.2">
      <c r="C60" s="81" t="s">
        <v>409</v>
      </c>
      <c r="D60" s="82" t="s">
        <v>410</v>
      </c>
      <c r="E60" s="97"/>
      <c r="F60" s="97"/>
      <c r="G60" s="97"/>
      <c r="H60" s="97"/>
      <c r="I60" s="97"/>
      <c r="J60" s="97"/>
      <c r="K60" s="97"/>
      <c r="L60" s="97"/>
      <c r="M60" s="97"/>
      <c r="N60" s="97"/>
      <c r="O60" s="97"/>
      <c r="P60" s="97"/>
      <c r="Q60" s="84">
        <f t="shared" si="1"/>
        <v>0</v>
      </c>
    </row>
    <row r="61" spans="3:17" s="80" customFormat="1" ht="15" customHeight="1" x14ac:dyDescent="0.2">
      <c r="C61" s="81" t="s">
        <v>411</v>
      </c>
      <c r="D61" s="82" t="s">
        <v>412</v>
      </c>
      <c r="E61" s="97"/>
      <c r="F61" s="97"/>
      <c r="G61" s="97"/>
      <c r="H61" s="97"/>
      <c r="I61" s="97"/>
      <c r="J61" s="97"/>
      <c r="K61" s="97"/>
      <c r="L61" s="97"/>
      <c r="M61" s="97"/>
      <c r="N61" s="97"/>
      <c r="O61" s="97"/>
      <c r="P61" s="97"/>
      <c r="Q61" s="84">
        <f t="shared" si="1"/>
        <v>0</v>
      </c>
    </row>
    <row r="62" spans="3:17" s="80" customFormat="1" ht="15" customHeight="1" x14ac:dyDescent="0.2">
      <c r="C62" s="81" t="s">
        <v>413</v>
      </c>
      <c r="D62" s="82" t="s">
        <v>414</v>
      </c>
      <c r="E62" s="97"/>
      <c r="F62" s="97"/>
      <c r="G62" s="97"/>
      <c r="H62" s="97"/>
      <c r="I62" s="97"/>
      <c r="J62" s="97"/>
      <c r="K62" s="97"/>
      <c r="L62" s="97"/>
      <c r="M62" s="97"/>
      <c r="N62" s="97"/>
      <c r="O62" s="97"/>
      <c r="P62" s="97"/>
      <c r="Q62" s="84">
        <f t="shared" si="1"/>
        <v>0</v>
      </c>
    </row>
    <row r="63" spans="3:17" s="80" customFormat="1" ht="15" customHeight="1" x14ac:dyDescent="0.2">
      <c r="C63" s="81" t="s">
        <v>415</v>
      </c>
      <c r="D63" s="82" t="s">
        <v>416</v>
      </c>
      <c r="E63" s="97"/>
      <c r="F63" s="97"/>
      <c r="G63" s="97"/>
      <c r="H63" s="97"/>
      <c r="I63" s="97"/>
      <c r="J63" s="97"/>
      <c r="K63" s="97"/>
      <c r="L63" s="97"/>
      <c r="M63" s="97"/>
      <c r="N63" s="97"/>
      <c r="O63" s="97"/>
      <c r="P63" s="97"/>
      <c r="Q63" s="84">
        <f t="shared" si="1"/>
        <v>0</v>
      </c>
    </row>
    <row r="64" spans="3:17" s="80" customFormat="1" ht="15" customHeight="1" x14ac:dyDescent="0.2">
      <c r="C64" s="81" t="s">
        <v>417</v>
      </c>
      <c r="D64" s="82" t="s">
        <v>418</v>
      </c>
      <c r="E64" s="97"/>
      <c r="F64" s="97"/>
      <c r="G64" s="97"/>
      <c r="H64" s="97"/>
      <c r="I64" s="97"/>
      <c r="J64" s="97"/>
      <c r="K64" s="97"/>
      <c r="L64" s="97"/>
      <c r="M64" s="97"/>
      <c r="N64" s="97"/>
      <c r="O64" s="97"/>
      <c r="P64" s="97"/>
      <c r="Q64" s="84">
        <f t="shared" si="1"/>
        <v>0</v>
      </c>
    </row>
    <row r="65" spans="3:17" s="80" customFormat="1" ht="15" customHeight="1" x14ac:dyDescent="0.2">
      <c r="C65" s="81" t="s">
        <v>419</v>
      </c>
      <c r="D65" s="82" t="s">
        <v>420</v>
      </c>
      <c r="E65" s="97"/>
      <c r="F65" s="97"/>
      <c r="G65" s="97"/>
      <c r="H65" s="97"/>
      <c r="I65" s="97"/>
      <c r="J65" s="97"/>
      <c r="K65" s="97"/>
      <c r="L65" s="97"/>
      <c r="M65" s="97"/>
      <c r="N65" s="97"/>
      <c r="O65" s="97"/>
      <c r="P65" s="97"/>
      <c r="Q65" s="84">
        <f t="shared" si="1"/>
        <v>0</v>
      </c>
    </row>
    <row r="66" spans="3:17" s="80" customFormat="1" ht="15" customHeight="1" x14ac:dyDescent="0.2">
      <c r="C66" s="81" t="s">
        <v>421</v>
      </c>
      <c r="D66" s="82" t="s">
        <v>422</v>
      </c>
      <c r="E66" s="97"/>
      <c r="F66" s="97"/>
      <c r="G66" s="97"/>
      <c r="H66" s="97"/>
      <c r="I66" s="97"/>
      <c r="J66" s="97"/>
      <c r="K66" s="97"/>
      <c r="L66" s="97"/>
      <c r="M66" s="97"/>
      <c r="N66" s="97"/>
      <c r="O66" s="97"/>
      <c r="P66" s="97"/>
      <c r="Q66" s="84">
        <f t="shared" si="1"/>
        <v>0</v>
      </c>
    </row>
    <row r="67" spans="3:17" s="80" customFormat="1" ht="15" customHeight="1" x14ac:dyDescent="0.2">
      <c r="C67" s="81" t="s">
        <v>423</v>
      </c>
      <c r="D67" s="82" t="s">
        <v>424</v>
      </c>
      <c r="E67" s="97"/>
      <c r="F67" s="97"/>
      <c r="G67" s="97"/>
      <c r="H67" s="97"/>
      <c r="I67" s="97"/>
      <c r="J67" s="97"/>
      <c r="K67" s="97"/>
      <c r="L67" s="97"/>
      <c r="M67" s="97"/>
      <c r="N67" s="97"/>
      <c r="O67" s="97"/>
      <c r="P67" s="97"/>
      <c r="Q67" s="84">
        <f t="shared" si="1"/>
        <v>0</v>
      </c>
    </row>
    <row r="68" spans="3:17" s="80" customFormat="1" ht="15" customHeight="1" x14ac:dyDescent="0.2">
      <c r="C68" s="81" t="s">
        <v>425</v>
      </c>
      <c r="D68" s="82" t="s">
        <v>426</v>
      </c>
      <c r="E68" s="97"/>
      <c r="F68" s="97"/>
      <c r="G68" s="97"/>
      <c r="H68" s="97"/>
      <c r="I68" s="97"/>
      <c r="J68" s="97"/>
      <c r="K68" s="97"/>
      <c r="L68" s="97"/>
      <c r="M68" s="97"/>
      <c r="N68" s="97"/>
      <c r="O68" s="97"/>
      <c r="P68" s="97"/>
      <c r="Q68" s="84">
        <f t="shared" si="1"/>
        <v>0</v>
      </c>
    </row>
    <row r="69" spans="3:17" s="80" customFormat="1" ht="15" customHeight="1" x14ac:dyDescent="0.2">
      <c r="C69" s="81" t="s">
        <v>427</v>
      </c>
      <c r="D69" s="82" t="s">
        <v>428</v>
      </c>
      <c r="E69" s="97"/>
      <c r="F69" s="97"/>
      <c r="G69" s="97"/>
      <c r="H69" s="97"/>
      <c r="I69" s="97"/>
      <c r="J69" s="97"/>
      <c r="K69" s="97"/>
      <c r="L69" s="97"/>
      <c r="M69" s="97"/>
      <c r="N69" s="97"/>
      <c r="O69" s="97"/>
      <c r="P69" s="97"/>
      <c r="Q69" s="84">
        <f t="shared" si="1"/>
        <v>0</v>
      </c>
    </row>
    <row r="70" spans="3:17" s="80" customFormat="1" ht="15" customHeight="1" x14ac:dyDescent="0.2">
      <c r="C70" s="81" t="s">
        <v>429</v>
      </c>
      <c r="D70" s="82" t="s">
        <v>430</v>
      </c>
      <c r="E70" s="97"/>
      <c r="F70" s="97"/>
      <c r="G70" s="97"/>
      <c r="H70" s="97"/>
      <c r="I70" s="97"/>
      <c r="J70" s="97"/>
      <c r="K70" s="97"/>
      <c r="L70" s="97"/>
      <c r="M70" s="97"/>
      <c r="N70" s="97"/>
      <c r="O70" s="97"/>
      <c r="P70" s="97"/>
      <c r="Q70" s="84">
        <f t="shared" si="1"/>
        <v>0</v>
      </c>
    </row>
    <row r="71" spans="3:17" s="80" customFormat="1" ht="15" customHeight="1" x14ac:dyDescent="0.2">
      <c r="C71" s="81" t="s">
        <v>431</v>
      </c>
      <c r="D71" s="82" t="s">
        <v>432</v>
      </c>
      <c r="E71" s="97"/>
      <c r="F71" s="97"/>
      <c r="G71" s="97"/>
      <c r="H71" s="97"/>
      <c r="I71" s="97"/>
      <c r="J71" s="97"/>
      <c r="K71" s="97"/>
      <c r="L71" s="97"/>
      <c r="M71" s="97"/>
      <c r="N71" s="97"/>
      <c r="O71" s="97"/>
      <c r="P71" s="97"/>
      <c r="Q71" s="84">
        <f t="shared" si="1"/>
        <v>0</v>
      </c>
    </row>
    <row r="72" spans="3:17" s="80" customFormat="1" ht="15" customHeight="1" thickBot="1" x14ac:dyDescent="0.25">
      <c r="C72" s="98" t="s">
        <v>202</v>
      </c>
      <c r="D72" s="99"/>
      <c r="E72" s="100">
        <f t="shared" ref="E72:P72" si="2">SUBTOTAL(9,E10:E71)</f>
        <v>0</v>
      </c>
      <c r="F72" s="100">
        <f t="shared" si="2"/>
        <v>0</v>
      </c>
      <c r="G72" s="100">
        <f t="shared" si="2"/>
        <v>0</v>
      </c>
      <c r="H72" s="100">
        <f t="shared" si="2"/>
        <v>0</v>
      </c>
      <c r="I72" s="100">
        <f t="shared" si="2"/>
        <v>0</v>
      </c>
      <c r="J72" s="100">
        <f t="shared" si="2"/>
        <v>0</v>
      </c>
      <c r="K72" s="100">
        <f t="shared" si="2"/>
        <v>0</v>
      </c>
      <c r="L72" s="100">
        <f t="shared" si="2"/>
        <v>0</v>
      </c>
      <c r="M72" s="100">
        <f t="shared" si="2"/>
        <v>0</v>
      </c>
      <c r="N72" s="100">
        <f t="shared" si="2"/>
        <v>0</v>
      </c>
      <c r="O72" s="100">
        <f t="shared" si="2"/>
        <v>0</v>
      </c>
      <c r="P72" s="100">
        <f t="shared" si="2"/>
        <v>0</v>
      </c>
      <c r="Q72" s="101">
        <f>SUM(E72:P72)</f>
        <v>0</v>
      </c>
    </row>
    <row r="73" spans="3:17" s="13" customFormat="1" ht="17.45" customHeight="1" thickTop="1" x14ac:dyDescent="0.2">
      <c r="C73" s="110"/>
      <c r="D73" s="111"/>
      <c r="E73" s="104"/>
      <c r="F73" s="104"/>
      <c r="G73" s="104"/>
      <c r="H73" s="104"/>
      <c r="I73" s="104"/>
      <c r="J73" s="104"/>
      <c r="K73" s="104"/>
      <c r="L73" s="104"/>
      <c r="M73" s="104"/>
      <c r="N73" s="104"/>
      <c r="O73" s="104"/>
      <c r="P73" s="104"/>
      <c r="Q73" s="104"/>
    </row>
    <row r="74" spans="3:17" s="80" customFormat="1" ht="12.75" customHeight="1" x14ac:dyDescent="0.2">
      <c r="C74" s="112" t="s">
        <v>199</v>
      </c>
      <c r="D74" s="113" t="s">
        <v>200</v>
      </c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96"/>
      <c r="P74" s="96"/>
      <c r="Q74" s="114" t="s">
        <v>201</v>
      </c>
    </row>
    <row r="75" spans="3:17" s="13" customFormat="1" ht="15.75" thickBot="1" x14ac:dyDescent="0.25">
      <c r="C75" s="95" t="s">
        <v>220</v>
      </c>
      <c r="D75" s="95" t="s">
        <v>221</v>
      </c>
      <c r="E75" s="96" t="e">
        <f>"7/1/"&amp;YEAR($D$6)</f>
        <v>#VALUE!</v>
      </c>
      <c r="F75" s="96" t="e">
        <f>DATE(YEAR(E75),MONTH(E75)+1,DAY(E75))</f>
        <v>#VALUE!</v>
      </c>
      <c r="G75" s="96" t="e">
        <f t="shared" ref="G75:P75" si="3">DATE(YEAR(F75),MONTH(F75)+1,DAY(F75))</f>
        <v>#VALUE!</v>
      </c>
      <c r="H75" s="96" t="e">
        <f t="shared" si="3"/>
        <v>#VALUE!</v>
      </c>
      <c r="I75" s="96" t="e">
        <f t="shared" si="3"/>
        <v>#VALUE!</v>
      </c>
      <c r="J75" s="96" t="e">
        <f t="shared" si="3"/>
        <v>#VALUE!</v>
      </c>
      <c r="K75" s="96" t="e">
        <f t="shared" si="3"/>
        <v>#VALUE!</v>
      </c>
      <c r="L75" s="96" t="e">
        <f t="shared" si="3"/>
        <v>#VALUE!</v>
      </c>
      <c r="M75" s="96" t="e">
        <f t="shared" si="3"/>
        <v>#VALUE!</v>
      </c>
      <c r="N75" s="96" t="e">
        <f t="shared" si="3"/>
        <v>#VALUE!</v>
      </c>
      <c r="O75" s="96" t="e">
        <f t="shared" si="3"/>
        <v>#VALUE!</v>
      </c>
      <c r="P75" s="96" t="e">
        <f t="shared" si="3"/>
        <v>#VALUE!</v>
      </c>
      <c r="Q75" s="115"/>
    </row>
    <row r="76" spans="3:17" s="80" customFormat="1" ht="15" customHeight="1" thickTop="1" x14ac:dyDescent="0.2">
      <c r="C76" s="81" t="s">
        <v>433</v>
      </c>
      <c r="D76" s="82" t="s">
        <v>434</v>
      </c>
      <c r="E76" s="97"/>
      <c r="F76" s="97"/>
      <c r="G76" s="97"/>
      <c r="H76" s="97"/>
      <c r="I76" s="97"/>
      <c r="J76" s="97"/>
      <c r="K76" s="97"/>
      <c r="L76" s="97"/>
      <c r="M76" s="97"/>
      <c r="N76" s="97"/>
      <c r="O76" s="97"/>
      <c r="P76" s="97"/>
      <c r="Q76" s="84">
        <f>SUM(E76:P76)</f>
        <v>0</v>
      </c>
    </row>
    <row r="77" spans="3:17" s="80" customFormat="1" ht="15" customHeight="1" x14ac:dyDescent="0.2">
      <c r="C77" s="81" t="s">
        <v>435</v>
      </c>
      <c r="D77" s="82" t="s">
        <v>436</v>
      </c>
      <c r="E77" s="97"/>
      <c r="F77" s="97"/>
      <c r="G77" s="97"/>
      <c r="H77" s="97"/>
      <c r="I77" s="97"/>
      <c r="J77" s="97"/>
      <c r="K77" s="97"/>
      <c r="L77" s="97"/>
      <c r="M77" s="97"/>
      <c r="N77" s="97"/>
      <c r="O77" s="97"/>
      <c r="P77" s="97"/>
      <c r="Q77" s="84">
        <f t="shared" ref="Q77:Q140" si="4">SUM(E77:P77)</f>
        <v>0</v>
      </c>
    </row>
    <row r="78" spans="3:17" s="80" customFormat="1" ht="15" customHeight="1" x14ac:dyDescent="0.2">
      <c r="C78" s="81" t="s">
        <v>437</v>
      </c>
      <c r="D78" s="82" t="s">
        <v>438</v>
      </c>
      <c r="E78" s="97"/>
      <c r="F78" s="97"/>
      <c r="G78" s="97"/>
      <c r="H78" s="97"/>
      <c r="I78" s="97"/>
      <c r="J78" s="97"/>
      <c r="K78" s="97"/>
      <c r="L78" s="97"/>
      <c r="M78" s="97"/>
      <c r="N78" s="97"/>
      <c r="O78" s="97"/>
      <c r="P78" s="97"/>
      <c r="Q78" s="84">
        <f t="shared" si="4"/>
        <v>0</v>
      </c>
    </row>
    <row r="79" spans="3:17" s="80" customFormat="1" ht="15" customHeight="1" x14ac:dyDescent="0.2">
      <c r="C79" s="81" t="s">
        <v>439</v>
      </c>
      <c r="D79" s="82" t="s">
        <v>440</v>
      </c>
      <c r="E79" s="97"/>
      <c r="F79" s="97"/>
      <c r="G79" s="97"/>
      <c r="H79" s="97"/>
      <c r="I79" s="97"/>
      <c r="J79" s="97"/>
      <c r="K79" s="97"/>
      <c r="L79" s="97"/>
      <c r="M79" s="97"/>
      <c r="N79" s="97"/>
      <c r="O79" s="97"/>
      <c r="P79" s="97"/>
      <c r="Q79" s="84">
        <f t="shared" si="4"/>
        <v>0</v>
      </c>
    </row>
    <row r="80" spans="3:17" s="80" customFormat="1" ht="15" customHeight="1" x14ac:dyDescent="0.2">
      <c r="C80" s="81" t="s">
        <v>441</v>
      </c>
      <c r="D80" s="82" t="s">
        <v>442</v>
      </c>
      <c r="E80" s="97"/>
      <c r="F80" s="97"/>
      <c r="G80" s="97"/>
      <c r="H80" s="97"/>
      <c r="I80" s="97"/>
      <c r="J80" s="97"/>
      <c r="K80" s="97"/>
      <c r="L80" s="97"/>
      <c r="M80" s="97"/>
      <c r="N80" s="97"/>
      <c r="O80" s="97"/>
      <c r="P80" s="97"/>
      <c r="Q80" s="84">
        <f t="shared" si="4"/>
        <v>0</v>
      </c>
    </row>
    <row r="81" spans="3:17" s="80" customFormat="1" ht="15" customHeight="1" x14ac:dyDescent="0.2">
      <c r="C81" s="81" t="s">
        <v>443</v>
      </c>
      <c r="D81" s="82" t="s">
        <v>444</v>
      </c>
      <c r="E81" s="97"/>
      <c r="F81" s="97"/>
      <c r="G81" s="97"/>
      <c r="H81" s="97"/>
      <c r="I81" s="97"/>
      <c r="J81" s="97"/>
      <c r="K81" s="97"/>
      <c r="L81" s="97"/>
      <c r="M81" s="97"/>
      <c r="N81" s="97"/>
      <c r="O81" s="97"/>
      <c r="P81" s="97"/>
      <c r="Q81" s="84">
        <f t="shared" si="4"/>
        <v>0</v>
      </c>
    </row>
    <row r="82" spans="3:17" s="80" customFormat="1" ht="15" customHeight="1" x14ac:dyDescent="0.2">
      <c r="C82" s="81" t="s">
        <v>445</v>
      </c>
      <c r="D82" s="82" t="s">
        <v>446</v>
      </c>
      <c r="E82" s="97"/>
      <c r="F82" s="97"/>
      <c r="G82" s="97"/>
      <c r="H82" s="97"/>
      <c r="I82" s="97"/>
      <c r="J82" s="97"/>
      <c r="K82" s="97"/>
      <c r="L82" s="97"/>
      <c r="M82" s="97"/>
      <c r="N82" s="97"/>
      <c r="O82" s="97"/>
      <c r="P82" s="97"/>
      <c r="Q82" s="84">
        <f t="shared" si="4"/>
        <v>0</v>
      </c>
    </row>
    <row r="83" spans="3:17" s="80" customFormat="1" ht="15" customHeight="1" x14ac:dyDescent="0.2">
      <c r="C83" s="81" t="s">
        <v>447</v>
      </c>
      <c r="D83" s="82" t="s">
        <v>448</v>
      </c>
      <c r="E83" s="97"/>
      <c r="F83" s="97"/>
      <c r="G83" s="97"/>
      <c r="H83" s="97"/>
      <c r="I83" s="97"/>
      <c r="J83" s="97"/>
      <c r="K83" s="97"/>
      <c r="L83" s="97"/>
      <c r="M83" s="97"/>
      <c r="N83" s="97"/>
      <c r="O83" s="97"/>
      <c r="P83" s="97"/>
      <c r="Q83" s="84">
        <f t="shared" si="4"/>
        <v>0</v>
      </c>
    </row>
    <row r="84" spans="3:17" s="80" customFormat="1" ht="15" customHeight="1" x14ac:dyDescent="0.2">
      <c r="C84" s="81" t="s">
        <v>449</v>
      </c>
      <c r="D84" s="82" t="s">
        <v>450</v>
      </c>
      <c r="E84" s="97"/>
      <c r="F84" s="97"/>
      <c r="G84" s="97"/>
      <c r="H84" s="97"/>
      <c r="I84" s="97"/>
      <c r="J84" s="97"/>
      <c r="K84" s="97"/>
      <c r="L84" s="97"/>
      <c r="M84" s="97"/>
      <c r="N84" s="97"/>
      <c r="O84" s="97"/>
      <c r="P84" s="97"/>
      <c r="Q84" s="84">
        <f t="shared" si="4"/>
        <v>0</v>
      </c>
    </row>
    <row r="85" spans="3:17" s="80" customFormat="1" ht="15" customHeight="1" x14ac:dyDescent="0.2">
      <c r="C85" s="81" t="s">
        <v>223</v>
      </c>
      <c r="D85" s="82" t="s">
        <v>224</v>
      </c>
      <c r="E85" s="97"/>
      <c r="F85" s="97"/>
      <c r="G85" s="97"/>
      <c r="H85" s="97"/>
      <c r="I85" s="97"/>
      <c r="J85" s="97"/>
      <c r="K85" s="97"/>
      <c r="L85" s="97"/>
      <c r="M85" s="97"/>
      <c r="N85" s="97"/>
      <c r="O85" s="97"/>
      <c r="P85" s="97"/>
      <c r="Q85" s="84">
        <f t="shared" si="4"/>
        <v>0</v>
      </c>
    </row>
    <row r="86" spans="3:17" s="80" customFormat="1" ht="15" customHeight="1" x14ac:dyDescent="0.2">
      <c r="C86" s="81" t="s">
        <v>225</v>
      </c>
      <c r="D86" s="82" t="s">
        <v>226</v>
      </c>
      <c r="E86" s="97"/>
      <c r="F86" s="97"/>
      <c r="G86" s="97"/>
      <c r="H86" s="97"/>
      <c r="I86" s="97"/>
      <c r="J86" s="97"/>
      <c r="K86" s="97"/>
      <c r="L86" s="97"/>
      <c r="M86" s="97"/>
      <c r="N86" s="97"/>
      <c r="O86" s="97"/>
      <c r="P86" s="97"/>
      <c r="Q86" s="84">
        <f t="shared" si="4"/>
        <v>0</v>
      </c>
    </row>
    <row r="87" spans="3:17" s="80" customFormat="1" ht="15" customHeight="1" x14ac:dyDescent="0.2">
      <c r="C87" s="81" t="s">
        <v>227</v>
      </c>
      <c r="D87" s="82" t="s">
        <v>228</v>
      </c>
      <c r="E87" s="97"/>
      <c r="F87" s="97"/>
      <c r="G87" s="97"/>
      <c r="H87" s="97"/>
      <c r="I87" s="97"/>
      <c r="J87" s="97"/>
      <c r="K87" s="97"/>
      <c r="L87" s="97"/>
      <c r="M87" s="97"/>
      <c r="N87" s="97"/>
      <c r="O87" s="97"/>
      <c r="P87" s="97"/>
      <c r="Q87" s="84">
        <f t="shared" si="4"/>
        <v>0</v>
      </c>
    </row>
    <row r="88" spans="3:17" s="80" customFormat="1" ht="15" customHeight="1" x14ac:dyDescent="0.2">
      <c r="C88" s="81" t="s">
        <v>229</v>
      </c>
      <c r="D88" s="82" t="s">
        <v>230</v>
      </c>
      <c r="E88" s="97"/>
      <c r="F88" s="97"/>
      <c r="G88" s="97"/>
      <c r="H88" s="97"/>
      <c r="I88" s="97"/>
      <c r="J88" s="97"/>
      <c r="K88" s="97"/>
      <c r="L88" s="97"/>
      <c r="M88" s="97"/>
      <c r="N88" s="97"/>
      <c r="O88" s="97"/>
      <c r="P88" s="97"/>
      <c r="Q88" s="84">
        <f t="shared" si="4"/>
        <v>0</v>
      </c>
    </row>
    <row r="89" spans="3:17" s="80" customFormat="1" ht="15" customHeight="1" x14ac:dyDescent="0.2">
      <c r="C89" s="81" t="s">
        <v>231</v>
      </c>
      <c r="D89" s="82" t="s">
        <v>451</v>
      </c>
      <c r="E89" s="97"/>
      <c r="F89" s="97"/>
      <c r="G89" s="97"/>
      <c r="H89" s="97"/>
      <c r="I89" s="97"/>
      <c r="J89" s="97"/>
      <c r="K89" s="97"/>
      <c r="L89" s="97"/>
      <c r="M89" s="97"/>
      <c r="N89" s="97"/>
      <c r="O89" s="97"/>
      <c r="P89" s="97"/>
      <c r="Q89" s="84">
        <f t="shared" si="4"/>
        <v>0</v>
      </c>
    </row>
    <row r="90" spans="3:17" s="80" customFormat="1" ht="15" customHeight="1" x14ac:dyDescent="0.2">
      <c r="C90" s="81" t="s">
        <v>232</v>
      </c>
      <c r="D90" s="82" t="s">
        <v>233</v>
      </c>
      <c r="E90" s="97"/>
      <c r="F90" s="97"/>
      <c r="G90" s="97"/>
      <c r="H90" s="97"/>
      <c r="I90" s="97"/>
      <c r="J90" s="97"/>
      <c r="K90" s="97"/>
      <c r="L90" s="97"/>
      <c r="M90" s="97"/>
      <c r="N90" s="97"/>
      <c r="O90" s="97"/>
      <c r="P90" s="97"/>
      <c r="Q90" s="84">
        <f t="shared" si="4"/>
        <v>0</v>
      </c>
    </row>
    <row r="91" spans="3:17" s="80" customFormat="1" ht="15" customHeight="1" x14ac:dyDescent="0.2">
      <c r="C91" s="81" t="s">
        <v>234</v>
      </c>
      <c r="D91" s="82" t="s">
        <v>235</v>
      </c>
      <c r="E91" s="97"/>
      <c r="F91" s="97"/>
      <c r="G91" s="97"/>
      <c r="H91" s="97"/>
      <c r="I91" s="97"/>
      <c r="J91" s="97"/>
      <c r="K91" s="97"/>
      <c r="L91" s="97"/>
      <c r="M91" s="97"/>
      <c r="N91" s="97"/>
      <c r="O91" s="97"/>
      <c r="P91" s="97"/>
      <c r="Q91" s="84">
        <f t="shared" si="4"/>
        <v>0</v>
      </c>
    </row>
    <row r="92" spans="3:17" s="80" customFormat="1" ht="15" customHeight="1" x14ac:dyDescent="0.2">
      <c r="C92" s="81" t="s">
        <v>236</v>
      </c>
      <c r="D92" s="82" t="s">
        <v>237</v>
      </c>
      <c r="E92" s="97"/>
      <c r="F92" s="97"/>
      <c r="G92" s="97"/>
      <c r="H92" s="97"/>
      <c r="I92" s="97"/>
      <c r="J92" s="97"/>
      <c r="K92" s="97"/>
      <c r="L92" s="97"/>
      <c r="M92" s="97"/>
      <c r="N92" s="97"/>
      <c r="O92" s="97"/>
      <c r="P92" s="97"/>
      <c r="Q92" s="84">
        <f t="shared" si="4"/>
        <v>0</v>
      </c>
    </row>
    <row r="93" spans="3:17" s="80" customFormat="1" ht="15" customHeight="1" x14ac:dyDescent="0.2">
      <c r="C93" s="81" t="s">
        <v>238</v>
      </c>
      <c r="D93" s="82" t="s">
        <v>239</v>
      </c>
      <c r="E93" s="97"/>
      <c r="F93" s="97"/>
      <c r="G93" s="97"/>
      <c r="H93" s="97"/>
      <c r="I93" s="97"/>
      <c r="J93" s="97"/>
      <c r="K93" s="97"/>
      <c r="L93" s="97"/>
      <c r="M93" s="97"/>
      <c r="N93" s="97"/>
      <c r="O93" s="97"/>
      <c r="P93" s="97"/>
      <c r="Q93" s="84">
        <f t="shared" si="4"/>
        <v>0</v>
      </c>
    </row>
    <row r="94" spans="3:17" s="80" customFormat="1" ht="15" customHeight="1" x14ac:dyDescent="0.2">
      <c r="C94" s="81" t="s">
        <v>240</v>
      </c>
      <c r="D94" s="82" t="s">
        <v>452</v>
      </c>
      <c r="E94" s="97"/>
      <c r="F94" s="97"/>
      <c r="G94" s="97"/>
      <c r="H94" s="97"/>
      <c r="I94" s="97"/>
      <c r="J94" s="97"/>
      <c r="K94" s="97"/>
      <c r="L94" s="97"/>
      <c r="M94" s="97"/>
      <c r="N94" s="97"/>
      <c r="O94" s="97"/>
      <c r="P94" s="97"/>
      <c r="Q94" s="84">
        <f t="shared" si="4"/>
        <v>0</v>
      </c>
    </row>
    <row r="95" spans="3:17" s="80" customFormat="1" ht="15" customHeight="1" x14ac:dyDescent="0.2">
      <c r="C95" s="81" t="s">
        <v>241</v>
      </c>
      <c r="D95" s="82" t="s">
        <v>242</v>
      </c>
      <c r="E95" s="97"/>
      <c r="F95" s="97"/>
      <c r="G95" s="97"/>
      <c r="H95" s="97"/>
      <c r="I95" s="97"/>
      <c r="J95" s="97"/>
      <c r="K95" s="97"/>
      <c r="L95" s="97"/>
      <c r="M95" s="97"/>
      <c r="N95" s="97"/>
      <c r="O95" s="97"/>
      <c r="P95" s="97"/>
      <c r="Q95" s="84">
        <f t="shared" si="4"/>
        <v>0</v>
      </c>
    </row>
    <row r="96" spans="3:17" s="80" customFormat="1" ht="15" customHeight="1" x14ac:dyDescent="0.2">
      <c r="C96" s="81" t="s">
        <v>453</v>
      </c>
      <c r="D96" s="82" t="s">
        <v>454</v>
      </c>
      <c r="E96" s="97"/>
      <c r="F96" s="97"/>
      <c r="G96" s="97"/>
      <c r="H96" s="97"/>
      <c r="I96" s="97"/>
      <c r="J96" s="97"/>
      <c r="K96" s="97"/>
      <c r="L96" s="97"/>
      <c r="M96" s="97"/>
      <c r="N96" s="97"/>
      <c r="O96" s="97"/>
      <c r="P96" s="97"/>
      <c r="Q96" s="84">
        <f t="shared" si="4"/>
        <v>0</v>
      </c>
    </row>
    <row r="97" spans="3:17" s="80" customFormat="1" ht="15" customHeight="1" x14ac:dyDescent="0.2">
      <c r="C97" s="81" t="s">
        <v>455</v>
      </c>
      <c r="D97" s="82" t="s">
        <v>456</v>
      </c>
      <c r="E97" s="97"/>
      <c r="F97" s="97"/>
      <c r="G97" s="97"/>
      <c r="H97" s="97"/>
      <c r="I97" s="97"/>
      <c r="J97" s="97"/>
      <c r="K97" s="97"/>
      <c r="L97" s="97"/>
      <c r="M97" s="97"/>
      <c r="N97" s="97"/>
      <c r="O97" s="97"/>
      <c r="P97" s="97"/>
      <c r="Q97" s="84">
        <f t="shared" si="4"/>
        <v>0</v>
      </c>
    </row>
    <row r="98" spans="3:17" s="80" customFormat="1" ht="15" customHeight="1" x14ac:dyDescent="0.2">
      <c r="C98" s="81" t="s">
        <v>457</v>
      </c>
      <c r="D98" s="82" t="s">
        <v>458</v>
      </c>
      <c r="E98" s="97"/>
      <c r="F98" s="97"/>
      <c r="G98" s="97"/>
      <c r="H98" s="97"/>
      <c r="I98" s="97"/>
      <c r="J98" s="97"/>
      <c r="K98" s="97"/>
      <c r="L98" s="97"/>
      <c r="M98" s="97"/>
      <c r="N98" s="97"/>
      <c r="O98" s="97"/>
      <c r="P98" s="97"/>
      <c r="Q98" s="84">
        <f t="shared" si="4"/>
        <v>0</v>
      </c>
    </row>
    <row r="99" spans="3:17" s="80" customFormat="1" ht="15" customHeight="1" x14ac:dyDescent="0.2">
      <c r="C99" s="81" t="s">
        <v>243</v>
      </c>
      <c r="D99" s="82" t="s">
        <v>459</v>
      </c>
      <c r="E99" s="97"/>
      <c r="F99" s="97"/>
      <c r="G99" s="97"/>
      <c r="H99" s="97"/>
      <c r="I99" s="97"/>
      <c r="J99" s="97"/>
      <c r="K99" s="97"/>
      <c r="L99" s="97"/>
      <c r="M99" s="97"/>
      <c r="N99" s="97"/>
      <c r="O99" s="97"/>
      <c r="P99" s="97"/>
      <c r="Q99" s="84">
        <f t="shared" si="4"/>
        <v>0</v>
      </c>
    </row>
    <row r="100" spans="3:17" s="80" customFormat="1" ht="15" customHeight="1" x14ac:dyDescent="0.2">
      <c r="C100" s="81" t="s">
        <v>244</v>
      </c>
      <c r="D100" s="82" t="s">
        <v>460</v>
      </c>
      <c r="E100" s="97"/>
      <c r="F100" s="97"/>
      <c r="G100" s="97"/>
      <c r="H100" s="97"/>
      <c r="I100" s="97"/>
      <c r="J100" s="97"/>
      <c r="K100" s="97"/>
      <c r="L100" s="97"/>
      <c r="M100" s="97"/>
      <c r="N100" s="97"/>
      <c r="O100" s="97"/>
      <c r="P100" s="97"/>
      <c r="Q100" s="84">
        <f t="shared" si="4"/>
        <v>0</v>
      </c>
    </row>
    <row r="101" spans="3:17" s="80" customFormat="1" ht="15" customHeight="1" x14ac:dyDescent="0.2">
      <c r="C101" s="81" t="s">
        <v>461</v>
      </c>
      <c r="D101" s="82" t="s">
        <v>462</v>
      </c>
      <c r="E101" s="97"/>
      <c r="F101" s="97"/>
      <c r="G101" s="97"/>
      <c r="H101" s="97"/>
      <c r="I101" s="97"/>
      <c r="J101" s="97"/>
      <c r="K101" s="97"/>
      <c r="L101" s="97"/>
      <c r="M101" s="97"/>
      <c r="N101" s="97"/>
      <c r="O101" s="97"/>
      <c r="P101" s="97"/>
      <c r="Q101" s="84">
        <f t="shared" si="4"/>
        <v>0</v>
      </c>
    </row>
    <row r="102" spans="3:17" s="80" customFormat="1" ht="15" customHeight="1" x14ac:dyDescent="0.2">
      <c r="C102" s="81" t="s">
        <v>463</v>
      </c>
      <c r="D102" s="82" t="s">
        <v>464</v>
      </c>
      <c r="E102" s="97"/>
      <c r="F102" s="97"/>
      <c r="G102" s="97"/>
      <c r="H102" s="97"/>
      <c r="I102" s="97"/>
      <c r="J102" s="97"/>
      <c r="K102" s="97"/>
      <c r="L102" s="97"/>
      <c r="M102" s="97"/>
      <c r="N102" s="97"/>
      <c r="O102" s="97"/>
      <c r="P102" s="97"/>
      <c r="Q102" s="84">
        <f t="shared" si="4"/>
        <v>0</v>
      </c>
    </row>
    <row r="103" spans="3:17" s="80" customFormat="1" ht="15" customHeight="1" x14ac:dyDescent="0.2">
      <c r="C103" s="81" t="s">
        <v>465</v>
      </c>
      <c r="D103" s="82" t="s">
        <v>466</v>
      </c>
      <c r="E103" s="97"/>
      <c r="F103" s="97"/>
      <c r="G103" s="97"/>
      <c r="H103" s="97"/>
      <c r="I103" s="97"/>
      <c r="J103" s="97"/>
      <c r="K103" s="97"/>
      <c r="L103" s="97"/>
      <c r="M103" s="97"/>
      <c r="N103" s="97"/>
      <c r="O103" s="97"/>
      <c r="P103" s="97"/>
      <c r="Q103" s="84">
        <f t="shared" si="4"/>
        <v>0</v>
      </c>
    </row>
    <row r="104" spans="3:17" s="80" customFormat="1" ht="15" customHeight="1" x14ac:dyDescent="0.2">
      <c r="C104" s="81" t="s">
        <v>467</v>
      </c>
      <c r="D104" s="82" t="s">
        <v>468</v>
      </c>
      <c r="E104" s="97"/>
      <c r="F104" s="97"/>
      <c r="G104" s="97"/>
      <c r="H104" s="97"/>
      <c r="I104" s="97"/>
      <c r="J104" s="97"/>
      <c r="K104" s="97"/>
      <c r="L104" s="97"/>
      <c r="M104" s="97"/>
      <c r="N104" s="97"/>
      <c r="O104" s="97"/>
      <c r="P104" s="97"/>
      <c r="Q104" s="84">
        <f t="shared" si="4"/>
        <v>0</v>
      </c>
    </row>
    <row r="105" spans="3:17" s="80" customFormat="1" ht="15" customHeight="1" x14ac:dyDescent="0.2">
      <c r="C105" s="81" t="s">
        <v>469</v>
      </c>
      <c r="D105" s="82" t="s">
        <v>470</v>
      </c>
      <c r="E105" s="97"/>
      <c r="F105" s="97"/>
      <c r="G105" s="97"/>
      <c r="H105" s="97"/>
      <c r="I105" s="97"/>
      <c r="J105" s="97"/>
      <c r="K105" s="97"/>
      <c r="L105" s="97"/>
      <c r="M105" s="97"/>
      <c r="N105" s="97"/>
      <c r="O105" s="97"/>
      <c r="P105" s="97"/>
      <c r="Q105" s="84">
        <f t="shared" si="4"/>
        <v>0</v>
      </c>
    </row>
    <row r="106" spans="3:17" s="80" customFormat="1" ht="15" customHeight="1" x14ac:dyDescent="0.2">
      <c r="C106" s="81" t="s">
        <v>471</v>
      </c>
      <c r="D106" s="82" t="s">
        <v>472</v>
      </c>
      <c r="E106" s="97"/>
      <c r="F106" s="97"/>
      <c r="G106" s="97"/>
      <c r="H106" s="97"/>
      <c r="I106" s="97"/>
      <c r="J106" s="97"/>
      <c r="K106" s="97"/>
      <c r="L106" s="97"/>
      <c r="M106" s="97"/>
      <c r="N106" s="97"/>
      <c r="O106" s="97"/>
      <c r="P106" s="97"/>
      <c r="Q106" s="84">
        <f t="shared" si="4"/>
        <v>0</v>
      </c>
    </row>
    <row r="107" spans="3:17" s="80" customFormat="1" ht="15" customHeight="1" x14ac:dyDescent="0.2">
      <c r="C107" s="81" t="s">
        <v>473</v>
      </c>
      <c r="D107" s="82" t="s">
        <v>474</v>
      </c>
      <c r="E107" s="97"/>
      <c r="F107" s="97"/>
      <c r="G107" s="97"/>
      <c r="H107" s="97"/>
      <c r="I107" s="97"/>
      <c r="J107" s="97"/>
      <c r="K107" s="97"/>
      <c r="L107" s="97"/>
      <c r="M107" s="97"/>
      <c r="N107" s="97"/>
      <c r="O107" s="97"/>
      <c r="P107" s="97"/>
      <c r="Q107" s="84">
        <f t="shared" si="4"/>
        <v>0</v>
      </c>
    </row>
    <row r="108" spans="3:17" s="80" customFormat="1" ht="15" customHeight="1" x14ac:dyDescent="0.2">
      <c r="C108" s="81" t="s">
        <v>475</v>
      </c>
      <c r="D108" s="82" t="s">
        <v>476</v>
      </c>
      <c r="E108" s="97"/>
      <c r="F108" s="97"/>
      <c r="G108" s="97"/>
      <c r="H108" s="97"/>
      <c r="I108" s="97"/>
      <c r="J108" s="97"/>
      <c r="K108" s="97"/>
      <c r="L108" s="97"/>
      <c r="M108" s="97"/>
      <c r="N108" s="97"/>
      <c r="O108" s="97"/>
      <c r="P108" s="97"/>
      <c r="Q108" s="84">
        <f t="shared" si="4"/>
        <v>0</v>
      </c>
    </row>
    <row r="109" spans="3:17" s="80" customFormat="1" ht="15" customHeight="1" x14ac:dyDescent="0.2">
      <c r="C109" s="81" t="s">
        <v>477</v>
      </c>
      <c r="D109" s="82" t="s">
        <v>478</v>
      </c>
      <c r="E109" s="97"/>
      <c r="F109" s="97"/>
      <c r="G109" s="97"/>
      <c r="H109" s="97"/>
      <c r="I109" s="97"/>
      <c r="J109" s="97"/>
      <c r="K109" s="97"/>
      <c r="L109" s="97"/>
      <c r="M109" s="97"/>
      <c r="N109" s="97"/>
      <c r="O109" s="97"/>
      <c r="P109" s="97"/>
      <c r="Q109" s="84">
        <f t="shared" si="4"/>
        <v>0</v>
      </c>
    </row>
    <row r="110" spans="3:17" s="80" customFormat="1" ht="15" customHeight="1" x14ac:dyDescent="0.2">
      <c r="C110" s="81" t="s">
        <v>479</v>
      </c>
      <c r="D110" s="82" t="s">
        <v>480</v>
      </c>
      <c r="E110" s="97"/>
      <c r="F110" s="97"/>
      <c r="G110" s="97"/>
      <c r="H110" s="97"/>
      <c r="I110" s="97"/>
      <c r="J110" s="97"/>
      <c r="K110" s="97"/>
      <c r="L110" s="97"/>
      <c r="M110" s="97"/>
      <c r="N110" s="97"/>
      <c r="O110" s="97"/>
      <c r="P110" s="97"/>
      <c r="Q110" s="84">
        <f t="shared" si="4"/>
        <v>0</v>
      </c>
    </row>
    <row r="111" spans="3:17" s="80" customFormat="1" ht="15" customHeight="1" x14ac:dyDescent="0.2">
      <c r="C111" s="81" t="s">
        <v>481</v>
      </c>
      <c r="D111" s="82" t="s">
        <v>482</v>
      </c>
      <c r="E111" s="97"/>
      <c r="F111" s="97"/>
      <c r="G111" s="97"/>
      <c r="H111" s="97"/>
      <c r="I111" s="97"/>
      <c r="J111" s="97"/>
      <c r="K111" s="97"/>
      <c r="L111" s="97"/>
      <c r="M111" s="97"/>
      <c r="N111" s="97"/>
      <c r="O111" s="97"/>
      <c r="P111" s="97"/>
      <c r="Q111" s="84">
        <f t="shared" si="4"/>
        <v>0</v>
      </c>
    </row>
    <row r="112" spans="3:17" s="80" customFormat="1" ht="15" customHeight="1" x14ac:dyDescent="0.2">
      <c r="C112" s="81" t="s">
        <v>483</v>
      </c>
      <c r="D112" s="82" t="s">
        <v>484</v>
      </c>
      <c r="E112" s="97"/>
      <c r="F112" s="97"/>
      <c r="G112" s="97"/>
      <c r="H112" s="97"/>
      <c r="I112" s="97"/>
      <c r="J112" s="97"/>
      <c r="K112" s="97"/>
      <c r="L112" s="97"/>
      <c r="M112" s="97"/>
      <c r="N112" s="97"/>
      <c r="O112" s="97"/>
      <c r="P112" s="97"/>
      <c r="Q112" s="84">
        <f t="shared" si="4"/>
        <v>0</v>
      </c>
    </row>
    <row r="113" spans="3:26" s="80" customFormat="1" ht="15" customHeight="1" x14ac:dyDescent="0.2">
      <c r="C113" s="81" t="s">
        <v>485</v>
      </c>
      <c r="D113" s="82" t="s">
        <v>486</v>
      </c>
      <c r="E113" s="97"/>
      <c r="F113" s="97"/>
      <c r="G113" s="97"/>
      <c r="H113" s="97"/>
      <c r="I113" s="97"/>
      <c r="J113" s="97"/>
      <c r="K113" s="97"/>
      <c r="L113" s="97"/>
      <c r="M113" s="97"/>
      <c r="N113" s="97"/>
      <c r="O113" s="97"/>
      <c r="P113" s="97"/>
      <c r="Q113" s="84">
        <f t="shared" si="4"/>
        <v>0</v>
      </c>
    </row>
    <row r="114" spans="3:26" s="80" customFormat="1" ht="15" customHeight="1" x14ac:dyDescent="0.2">
      <c r="C114" s="81" t="s">
        <v>487</v>
      </c>
      <c r="D114" s="82" t="s">
        <v>488</v>
      </c>
      <c r="E114" s="97"/>
      <c r="F114" s="97"/>
      <c r="G114" s="97"/>
      <c r="H114" s="97"/>
      <c r="I114" s="97"/>
      <c r="J114" s="97"/>
      <c r="K114" s="97"/>
      <c r="L114" s="97"/>
      <c r="M114" s="97"/>
      <c r="N114" s="97"/>
      <c r="O114" s="97"/>
      <c r="P114" s="97"/>
      <c r="Q114" s="84">
        <f t="shared" si="4"/>
        <v>0</v>
      </c>
    </row>
    <row r="115" spans="3:26" s="80" customFormat="1" ht="15" customHeight="1" x14ac:dyDescent="0.2">
      <c r="C115" s="81" t="s">
        <v>489</v>
      </c>
      <c r="D115" s="82" t="s">
        <v>490</v>
      </c>
      <c r="E115" s="97"/>
      <c r="F115" s="97"/>
      <c r="G115" s="97"/>
      <c r="H115" s="97"/>
      <c r="I115" s="97"/>
      <c r="J115" s="97"/>
      <c r="K115" s="97"/>
      <c r="L115" s="97"/>
      <c r="M115" s="97"/>
      <c r="N115" s="97"/>
      <c r="O115" s="97"/>
      <c r="P115" s="97"/>
      <c r="Q115" s="84">
        <f t="shared" si="4"/>
        <v>0</v>
      </c>
    </row>
    <row r="116" spans="3:26" s="80" customFormat="1" ht="15" customHeight="1" x14ac:dyDescent="0.2">
      <c r="C116" s="81" t="s">
        <v>491</v>
      </c>
      <c r="D116" s="82" t="s">
        <v>492</v>
      </c>
      <c r="E116" s="97"/>
      <c r="F116" s="97"/>
      <c r="G116" s="97"/>
      <c r="H116" s="97"/>
      <c r="I116" s="97"/>
      <c r="J116" s="97"/>
      <c r="K116" s="97"/>
      <c r="L116" s="97"/>
      <c r="M116" s="97"/>
      <c r="N116" s="97"/>
      <c r="O116" s="97"/>
      <c r="P116" s="97"/>
      <c r="Q116" s="84">
        <f t="shared" si="4"/>
        <v>0</v>
      </c>
    </row>
    <row r="117" spans="3:26" s="13" customFormat="1" ht="17.45" customHeight="1" x14ac:dyDescent="0.2">
      <c r="C117" s="81" t="s">
        <v>493</v>
      </c>
      <c r="D117" s="82" t="s">
        <v>494</v>
      </c>
      <c r="E117" s="97"/>
      <c r="F117" s="97"/>
      <c r="G117" s="97"/>
      <c r="H117" s="97"/>
      <c r="I117" s="97"/>
      <c r="J117" s="97"/>
      <c r="K117" s="97"/>
      <c r="L117" s="97"/>
      <c r="M117" s="97"/>
      <c r="N117" s="97"/>
      <c r="O117" s="97"/>
      <c r="P117" s="97"/>
      <c r="Q117" s="84">
        <f t="shared" si="4"/>
        <v>0</v>
      </c>
    </row>
    <row r="118" spans="3:26" s="80" customFormat="1" x14ac:dyDescent="0.2">
      <c r="C118" s="81" t="s">
        <v>495</v>
      </c>
      <c r="D118" s="82" t="s">
        <v>496</v>
      </c>
      <c r="E118" s="97"/>
      <c r="F118" s="97"/>
      <c r="G118" s="97"/>
      <c r="H118" s="97"/>
      <c r="I118" s="97"/>
      <c r="J118" s="97"/>
      <c r="K118" s="97"/>
      <c r="L118" s="97"/>
      <c r="M118" s="97"/>
      <c r="N118" s="97"/>
      <c r="O118" s="97"/>
      <c r="P118" s="97"/>
      <c r="Q118" s="84">
        <f t="shared" si="4"/>
        <v>0</v>
      </c>
    </row>
    <row r="119" spans="3:26" s="80" customFormat="1" ht="17.45" customHeight="1" x14ac:dyDescent="0.2">
      <c r="C119" s="81" t="s">
        <v>497</v>
      </c>
      <c r="D119" s="82" t="s">
        <v>498</v>
      </c>
      <c r="E119" s="97"/>
      <c r="F119" s="97"/>
      <c r="G119" s="97"/>
      <c r="H119" s="97"/>
      <c r="I119" s="97"/>
      <c r="J119" s="97"/>
      <c r="K119" s="97"/>
      <c r="L119" s="97"/>
      <c r="M119" s="97"/>
      <c r="N119" s="97"/>
      <c r="O119" s="97"/>
      <c r="P119" s="97"/>
      <c r="Q119" s="84">
        <f t="shared" si="4"/>
        <v>0</v>
      </c>
    </row>
    <row r="120" spans="3:26" x14ac:dyDescent="0.2">
      <c r="C120" s="81" t="s">
        <v>499</v>
      </c>
      <c r="D120" s="82" t="s">
        <v>500</v>
      </c>
      <c r="E120" s="97"/>
      <c r="F120" s="97"/>
      <c r="G120" s="97"/>
      <c r="H120" s="97"/>
      <c r="I120" s="97"/>
      <c r="J120" s="97"/>
      <c r="K120" s="97"/>
      <c r="L120" s="97"/>
      <c r="M120" s="97"/>
      <c r="N120" s="97"/>
      <c r="O120" s="97"/>
      <c r="P120" s="97"/>
      <c r="Q120" s="84">
        <f t="shared" si="4"/>
        <v>0</v>
      </c>
      <c r="R120" s="83"/>
    </row>
    <row r="121" spans="3:26" x14ac:dyDescent="0.2">
      <c r="C121" s="81" t="s">
        <v>501</v>
      </c>
      <c r="D121" s="82" t="s">
        <v>502</v>
      </c>
      <c r="E121" s="97"/>
      <c r="F121" s="97"/>
      <c r="G121" s="97"/>
      <c r="H121" s="97"/>
      <c r="I121" s="97"/>
      <c r="J121" s="97"/>
      <c r="K121" s="97"/>
      <c r="L121" s="97"/>
      <c r="M121" s="97"/>
      <c r="N121" s="97"/>
      <c r="O121" s="97"/>
      <c r="P121" s="97"/>
      <c r="Q121" s="84">
        <f t="shared" si="4"/>
        <v>0</v>
      </c>
      <c r="S121" s="83"/>
    </row>
    <row r="122" spans="3:26" x14ac:dyDescent="0.2">
      <c r="C122" s="81" t="s">
        <v>503</v>
      </c>
      <c r="D122" s="82" t="s">
        <v>504</v>
      </c>
      <c r="E122" s="97"/>
      <c r="F122" s="97"/>
      <c r="G122" s="97"/>
      <c r="H122" s="97"/>
      <c r="I122" s="97"/>
      <c r="J122" s="97"/>
      <c r="K122" s="97"/>
      <c r="L122" s="97"/>
      <c r="M122" s="97"/>
      <c r="N122" s="97"/>
      <c r="O122" s="97"/>
      <c r="P122" s="97"/>
      <c r="Q122" s="84">
        <f t="shared" si="4"/>
        <v>0</v>
      </c>
      <c r="T122" s="83"/>
    </row>
    <row r="123" spans="3:26" x14ac:dyDescent="0.2">
      <c r="C123" s="81" t="s">
        <v>505</v>
      </c>
      <c r="D123" s="82" t="s">
        <v>506</v>
      </c>
      <c r="E123" s="97"/>
      <c r="F123" s="97"/>
      <c r="G123" s="97"/>
      <c r="H123" s="97"/>
      <c r="I123" s="97"/>
      <c r="J123" s="97"/>
      <c r="K123" s="97"/>
      <c r="L123" s="97"/>
      <c r="M123" s="97"/>
      <c r="N123" s="97"/>
      <c r="O123" s="97"/>
      <c r="P123" s="97"/>
      <c r="Q123" s="84">
        <f t="shared" si="4"/>
        <v>0</v>
      </c>
      <c r="U123" s="83"/>
    </row>
    <row r="124" spans="3:26" x14ac:dyDescent="0.2">
      <c r="C124" s="81" t="s">
        <v>507</v>
      </c>
      <c r="D124" s="82" t="s">
        <v>508</v>
      </c>
      <c r="E124" s="97"/>
      <c r="F124" s="97"/>
      <c r="G124" s="97"/>
      <c r="H124" s="97"/>
      <c r="I124" s="97"/>
      <c r="J124" s="97"/>
      <c r="K124" s="97"/>
      <c r="L124" s="97"/>
      <c r="M124" s="97"/>
      <c r="N124" s="97"/>
      <c r="O124" s="97"/>
      <c r="P124" s="97"/>
      <c r="Q124" s="84">
        <f t="shared" si="4"/>
        <v>0</v>
      </c>
      <c r="V124" s="83"/>
    </row>
    <row r="125" spans="3:26" x14ac:dyDescent="0.2">
      <c r="C125" s="81" t="s">
        <v>509</v>
      </c>
      <c r="D125" s="82" t="s">
        <v>510</v>
      </c>
      <c r="E125" s="97"/>
      <c r="F125" s="97"/>
      <c r="G125" s="97"/>
      <c r="H125" s="97"/>
      <c r="I125" s="97"/>
      <c r="J125" s="97"/>
      <c r="K125" s="97"/>
      <c r="L125" s="97"/>
      <c r="M125" s="97"/>
      <c r="N125" s="97"/>
      <c r="O125" s="97"/>
      <c r="P125" s="97"/>
      <c r="Q125" s="84">
        <f t="shared" si="4"/>
        <v>0</v>
      </c>
      <c r="W125" s="83"/>
    </row>
    <row r="126" spans="3:26" x14ac:dyDescent="0.2">
      <c r="C126" s="81" t="s">
        <v>511</v>
      </c>
      <c r="D126" s="82" t="s">
        <v>512</v>
      </c>
      <c r="E126" s="97"/>
      <c r="F126" s="97"/>
      <c r="G126" s="97"/>
      <c r="H126" s="97"/>
      <c r="I126" s="97"/>
      <c r="J126" s="97"/>
      <c r="K126" s="97"/>
      <c r="L126" s="97"/>
      <c r="M126" s="97"/>
      <c r="N126" s="97"/>
      <c r="O126" s="97"/>
      <c r="P126" s="97"/>
      <c r="Q126" s="84">
        <f t="shared" si="4"/>
        <v>0</v>
      </c>
      <c r="X126" s="83"/>
    </row>
    <row r="127" spans="3:26" x14ac:dyDescent="0.2">
      <c r="C127" s="81" t="s">
        <v>513</v>
      </c>
      <c r="D127" s="82" t="s">
        <v>514</v>
      </c>
      <c r="E127" s="97"/>
      <c r="F127" s="97"/>
      <c r="G127" s="97"/>
      <c r="H127" s="97"/>
      <c r="I127" s="97"/>
      <c r="J127" s="97"/>
      <c r="K127" s="97"/>
      <c r="L127" s="97"/>
      <c r="M127" s="97"/>
      <c r="N127" s="97"/>
      <c r="O127" s="97"/>
      <c r="P127" s="97"/>
      <c r="Q127" s="84">
        <f t="shared" si="4"/>
        <v>0</v>
      </c>
      <c r="Y127" s="83"/>
    </row>
    <row r="128" spans="3:26" x14ac:dyDescent="0.2">
      <c r="C128" s="81" t="s">
        <v>515</v>
      </c>
      <c r="D128" s="82" t="s">
        <v>516</v>
      </c>
      <c r="E128" s="97"/>
      <c r="F128" s="97"/>
      <c r="G128" s="97"/>
      <c r="H128" s="97"/>
      <c r="I128" s="97"/>
      <c r="J128" s="97"/>
      <c r="K128" s="97"/>
      <c r="L128" s="97"/>
      <c r="M128" s="97"/>
      <c r="N128" s="97"/>
      <c r="O128" s="97"/>
      <c r="P128" s="97"/>
      <c r="Q128" s="84">
        <f t="shared" si="4"/>
        <v>0</v>
      </c>
      <c r="Z128" s="83"/>
    </row>
    <row r="129" spans="3:17" x14ac:dyDescent="0.2">
      <c r="C129" s="81" t="s">
        <v>517</v>
      </c>
      <c r="D129" s="82" t="s">
        <v>518</v>
      </c>
      <c r="E129" s="97"/>
      <c r="F129" s="97"/>
      <c r="G129" s="97"/>
      <c r="H129" s="97"/>
      <c r="I129" s="97"/>
      <c r="J129" s="97"/>
      <c r="K129" s="97"/>
      <c r="L129" s="97"/>
      <c r="M129" s="97"/>
      <c r="N129" s="97"/>
      <c r="O129" s="97"/>
      <c r="P129" s="97"/>
      <c r="Q129" s="84">
        <f t="shared" si="4"/>
        <v>0</v>
      </c>
    </row>
    <row r="130" spans="3:17" x14ac:dyDescent="0.2">
      <c r="C130" s="81" t="s">
        <v>519</v>
      </c>
      <c r="D130" s="82" t="s">
        <v>520</v>
      </c>
      <c r="E130" s="97"/>
      <c r="F130" s="97"/>
      <c r="G130" s="97"/>
      <c r="H130" s="97"/>
      <c r="I130" s="97"/>
      <c r="J130" s="97"/>
      <c r="K130" s="97"/>
      <c r="L130" s="97"/>
      <c r="M130" s="97"/>
      <c r="N130" s="97"/>
      <c r="O130" s="97"/>
      <c r="P130" s="97"/>
      <c r="Q130" s="84">
        <f t="shared" si="4"/>
        <v>0</v>
      </c>
    </row>
    <row r="131" spans="3:17" x14ac:dyDescent="0.2">
      <c r="C131" s="81" t="s">
        <v>521</v>
      </c>
      <c r="D131" s="82" t="s">
        <v>522</v>
      </c>
      <c r="E131" s="97"/>
      <c r="F131" s="97"/>
      <c r="G131" s="97"/>
      <c r="H131" s="97"/>
      <c r="I131" s="97"/>
      <c r="J131" s="97"/>
      <c r="K131" s="97"/>
      <c r="L131" s="97"/>
      <c r="M131" s="97"/>
      <c r="N131" s="97"/>
      <c r="O131" s="97"/>
      <c r="P131" s="97"/>
      <c r="Q131" s="84">
        <f t="shared" si="4"/>
        <v>0</v>
      </c>
    </row>
    <row r="132" spans="3:17" x14ac:dyDescent="0.2">
      <c r="C132" s="81" t="s">
        <v>523</v>
      </c>
      <c r="D132" s="82" t="s">
        <v>524</v>
      </c>
      <c r="E132" s="97"/>
      <c r="F132" s="97"/>
      <c r="G132" s="97"/>
      <c r="H132" s="97"/>
      <c r="I132" s="97"/>
      <c r="J132" s="97"/>
      <c r="K132" s="97"/>
      <c r="L132" s="97"/>
      <c r="M132" s="97"/>
      <c r="N132" s="97"/>
      <c r="O132" s="97"/>
      <c r="P132" s="97"/>
      <c r="Q132" s="84">
        <f t="shared" si="4"/>
        <v>0</v>
      </c>
    </row>
    <row r="133" spans="3:17" x14ac:dyDescent="0.2">
      <c r="C133" s="81" t="s">
        <v>525</v>
      </c>
      <c r="D133" s="82" t="s">
        <v>526</v>
      </c>
      <c r="E133" s="97"/>
      <c r="F133" s="97"/>
      <c r="G133" s="97"/>
      <c r="H133" s="97"/>
      <c r="I133" s="97"/>
      <c r="J133" s="97"/>
      <c r="K133" s="97"/>
      <c r="L133" s="97"/>
      <c r="M133" s="97"/>
      <c r="N133" s="97"/>
      <c r="O133" s="97"/>
      <c r="P133" s="97"/>
      <c r="Q133" s="84">
        <f t="shared" si="4"/>
        <v>0</v>
      </c>
    </row>
    <row r="134" spans="3:17" x14ac:dyDescent="0.2">
      <c r="C134" s="81" t="s">
        <v>527</v>
      </c>
      <c r="D134" s="82" t="s">
        <v>528</v>
      </c>
      <c r="E134" s="97"/>
      <c r="F134" s="97"/>
      <c r="G134" s="97"/>
      <c r="H134" s="97"/>
      <c r="I134" s="97"/>
      <c r="J134" s="97"/>
      <c r="K134" s="97"/>
      <c r="L134" s="97"/>
      <c r="M134" s="97"/>
      <c r="N134" s="97"/>
      <c r="O134" s="97"/>
      <c r="P134" s="97"/>
      <c r="Q134" s="84">
        <f t="shared" si="4"/>
        <v>0</v>
      </c>
    </row>
    <row r="135" spans="3:17" x14ac:dyDescent="0.2">
      <c r="C135" s="81" t="s">
        <v>529</v>
      </c>
      <c r="D135" s="82" t="s">
        <v>530</v>
      </c>
      <c r="E135" s="97"/>
      <c r="F135" s="97"/>
      <c r="G135" s="97"/>
      <c r="H135" s="97"/>
      <c r="I135" s="97"/>
      <c r="J135" s="97"/>
      <c r="K135" s="97"/>
      <c r="L135" s="97"/>
      <c r="M135" s="97"/>
      <c r="N135" s="97"/>
      <c r="O135" s="97"/>
      <c r="P135" s="97"/>
      <c r="Q135" s="84">
        <f t="shared" si="4"/>
        <v>0</v>
      </c>
    </row>
    <row r="136" spans="3:17" x14ac:dyDescent="0.2">
      <c r="C136" s="81" t="s">
        <v>531</v>
      </c>
      <c r="D136" s="82" t="s">
        <v>532</v>
      </c>
      <c r="E136" s="97"/>
      <c r="F136" s="97"/>
      <c r="G136" s="97"/>
      <c r="H136" s="97"/>
      <c r="I136" s="97"/>
      <c r="J136" s="97"/>
      <c r="K136" s="97"/>
      <c r="L136" s="97"/>
      <c r="M136" s="97"/>
      <c r="N136" s="97"/>
      <c r="O136" s="97"/>
      <c r="P136" s="97"/>
      <c r="Q136" s="84">
        <f t="shared" si="4"/>
        <v>0</v>
      </c>
    </row>
    <row r="137" spans="3:17" x14ac:dyDescent="0.2">
      <c r="C137" s="81" t="s">
        <v>533</v>
      </c>
      <c r="D137" s="82" t="s">
        <v>272</v>
      </c>
      <c r="E137" s="97"/>
      <c r="F137" s="97"/>
      <c r="G137" s="97"/>
      <c r="H137" s="97"/>
      <c r="I137" s="97"/>
      <c r="J137" s="97"/>
      <c r="K137" s="97"/>
      <c r="L137" s="97"/>
      <c r="M137" s="97"/>
      <c r="N137" s="97"/>
      <c r="O137" s="97"/>
      <c r="P137" s="97"/>
      <c r="Q137" s="84">
        <f t="shared" si="4"/>
        <v>0</v>
      </c>
    </row>
    <row r="138" spans="3:17" x14ac:dyDescent="0.2">
      <c r="C138" s="81" t="s">
        <v>534</v>
      </c>
      <c r="D138" s="82" t="s">
        <v>535</v>
      </c>
      <c r="E138" s="97"/>
      <c r="F138" s="97"/>
      <c r="G138" s="97"/>
      <c r="H138" s="97"/>
      <c r="I138" s="97"/>
      <c r="J138" s="97"/>
      <c r="K138" s="97"/>
      <c r="L138" s="97"/>
      <c r="M138" s="97"/>
      <c r="N138" s="97"/>
      <c r="O138" s="97"/>
      <c r="P138" s="97"/>
      <c r="Q138" s="84">
        <f t="shared" si="4"/>
        <v>0</v>
      </c>
    </row>
    <row r="139" spans="3:17" x14ac:dyDescent="0.2">
      <c r="C139" s="81" t="s">
        <v>536</v>
      </c>
      <c r="D139" s="82" t="s">
        <v>246</v>
      </c>
      <c r="E139" s="97"/>
      <c r="F139" s="97"/>
      <c r="G139" s="97"/>
      <c r="H139" s="97"/>
      <c r="I139" s="97"/>
      <c r="J139" s="97"/>
      <c r="K139" s="97"/>
      <c r="L139" s="97"/>
      <c r="M139" s="97"/>
      <c r="N139" s="97"/>
      <c r="O139" s="97"/>
      <c r="P139" s="97"/>
      <c r="Q139" s="84">
        <f t="shared" si="4"/>
        <v>0</v>
      </c>
    </row>
    <row r="140" spans="3:17" x14ac:dyDescent="0.2">
      <c r="C140" s="81" t="s">
        <v>537</v>
      </c>
      <c r="D140" s="82" t="s">
        <v>538</v>
      </c>
      <c r="E140" s="97"/>
      <c r="F140" s="97"/>
      <c r="G140" s="97"/>
      <c r="H140" s="97"/>
      <c r="I140" s="97"/>
      <c r="J140" s="97"/>
      <c r="K140" s="97"/>
      <c r="L140" s="97"/>
      <c r="M140" s="97"/>
      <c r="N140" s="97"/>
      <c r="O140" s="97"/>
      <c r="P140" s="97"/>
      <c r="Q140" s="84">
        <f t="shared" si="4"/>
        <v>0</v>
      </c>
    </row>
    <row r="141" spans="3:17" x14ac:dyDescent="0.2">
      <c r="C141" s="81" t="s">
        <v>539</v>
      </c>
      <c r="D141" s="82" t="s">
        <v>540</v>
      </c>
      <c r="E141" s="97"/>
      <c r="F141" s="97"/>
      <c r="G141" s="97"/>
      <c r="H141" s="97"/>
      <c r="I141" s="97"/>
      <c r="J141" s="97"/>
      <c r="K141" s="97"/>
      <c r="L141" s="97"/>
      <c r="M141" s="97"/>
      <c r="N141" s="97"/>
      <c r="O141" s="97"/>
      <c r="P141" s="97"/>
      <c r="Q141" s="84">
        <f t="shared" ref="Q141:Q181" si="5">SUM(E141:P141)</f>
        <v>0</v>
      </c>
    </row>
    <row r="142" spans="3:17" x14ac:dyDescent="0.2">
      <c r="C142" s="81" t="s">
        <v>541</v>
      </c>
      <c r="D142" s="82" t="s">
        <v>542</v>
      </c>
      <c r="E142" s="97"/>
      <c r="F142" s="97"/>
      <c r="G142" s="97"/>
      <c r="H142" s="97"/>
      <c r="I142" s="97"/>
      <c r="J142" s="97"/>
      <c r="K142" s="97"/>
      <c r="L142" s="97"/>
      <c r="M142" s="97"/>
      <c r="N142" s="97"/>
      <c r="O142" s="97"/>
      <c r="P142" s="97"/>
      <c r="Q142" s="84">
        <f t="shared" si="5"/>
        <v>0</v>
      </c>
    </row>
    <row r="143" spans="3:17" x14ac:dyDescent="0.2">
      <c r="C143" s="81" t="s">
        <v>543</v>
      </c>
      <c r="D143" s="82" t="s">
        <v>544</v>
      </c>
      <c r="E143" s="97"/>
      <c r="F143" s="97"/>
      <c r="G143" s="97"/>
      <c r="H143" s="97"/>
      <c r="I143" s="97"/>
      <c r="J143" s="97"/>
      <c r="K143" s="97"/>
      <c r="L143" s="97"/>
      <c r="M143" s="97"/>
      <c r="N143" s="97"/>
      <c r="O143" s="97"/>
      <c r="P143" s="97"/>
      <c r="Q143" s="84">
        <f t="shared" si="5"/>
        <v>0</v>
      </c>
    </row>
    <row r="144" spans="3:17" x14ac:dyDescent="0.2">
      <c r="C144" s="81" t="s">
        <v>545</v>
      </c>
      <c r="D144" s="82" t="s">
        <v>546</v>
      </c>
      <c r="E144" s="97"/>
      <c r="F144" s="97"/>
      <c r="G144" s="97"/>
      <c r="H144" s="97"/>
      <c r="I144" s="97"/>
      <c r="J144" s="97"/>
      <c r="K144" s="97"/>
      <c r="L144" s="97"/>
      <c r="M144" s="97"/>
      <c r="N144" s="97"/>
      <c r="O144" s="97"/>
      <c r="P144" s="97"/>
      <c r="Q144" s="84">
        <f t="shared" si="5"/>
        <v>0</v>
      </c>
    </row>
    <row r="145" spans="3:17" x14ac:dyDescent="0.2">
      <c r="C145" s="81" t="s">
        <v>547</v>
      </c>
      <c r="D145" s="82" t="s">
        <v>548</v>
      </c>
      <c r="E145" s="97"/>
      <c r="F145" s="97"/>
      <c r="G145" s="97"/>
      <c r="H145" s="97"/>
      <c r="I145" s="97"/>
      <c r="J145" s="97"/>
      <c r="K145" s="97"/>
      <c r="L145" s="97"/>
      <c r="M145" s="97"/>
      <c r="N145" s="97"/>
      <c r="O145" s="97"/>
      <c r="P145" s="97"/>
      <c r="Q145" s="84">
        <f t="shared" si="5"/>
        <v>0</v>
      </c>
    </row>
    <row r="146" spans="3:17" x14ac:dyDescent="0.2">
      <c r="C146" s="81" t="s">
        <v>549</v>
      </c>
      <c r="D146" s="82" t="s">
        <v>550</v>
      </c>
      <c r="E146" s="97"/>
      <c r="F146" s="97"/>
      <c r="G146" s="97"/>
      <c r="H146" s="97"/>
      <c r="I146" s="97"/>
      <c r="J146" s="97"/>
      <c r="K146" s="97"/>
      <c r="L146" s="97"/>
      <c r="M146" s="97"/>
      <c r="N146" s="97"/>
      <c r="O146" s="97"/>
      <c r="P146" s="97"/>
      <c r="Q146" s="84">
        <f t="shared" si="5"/>
        <v>0</v>
      </c>
    </row>
    <row r="147" spans="3:17" x14ac:dyDescent="0.2">
      <c r="C147" s="81" t="s">
        <v>551</v>
      </c>
      <c r="D147" s="82" t="s">
        <v>552</v>
      </c>
      <c r="E147" s="97"/>
      <c r="F147" s="97"/>
      <c r="G147" s="97"/>
      <c r="H147" s="97"/>
      <c r="I147" s="97"/>
      <c r="J147" s="97"/>
      <c r="K147" s="97"/>
      <c r="L147" s="97"/>
      <c r="M147" s="97"/>
      <c r="N147" s="97"/>
      <c r="O147" s="97"/>
      <c r="P147" s="97"/>
      <c r="Q147" s="84">
        <f t="shared" si="5"/>
        <v>0</v>
      </c>
    </row>
    <row r="148" spans="3:17" x14ac:dyDescent="0.2">
      <c r="C148" s="81" t="s">
        <v>553</v>
      </c>
      <c r="D148" s="82" t="s">
        <v>554</v>
      </c>
      <c r="E148" s="97"/>
      <c r="F148" s="97"/>
      <c r="G148" s="97"/>
      <c r="H148" s="97"/>
      <c r="I148" s="97"/>
      <c r="J148" s="97"/>
      <c r="K148" s="97"/>
      <c r="L148" s="97"/>
      <c r="M148" s="97"/>
      <c r="N148" s="97"/>
      <c r="O148" s="97"/>
      <c r="P148" s="97"/>
      <c r="Q148" s="84">
        <f t="shared" si="5"/>
        <v>0</v>
      </c>
    </row>
    <row r="149" spans="3:17" x14ac:dyDescent="0.2">
      <c r="C149" s="81" t="s">
        <v>555</v>
      </c>
      <c r="D149" s="82" t="s">
        <v>556</v>
      </c>
      <c r="E149" s="97"/>
      <c r="F149" s="97"/>
      <c r="G149" s="97"/>
      <c r="H149" s="97"/>
      <c r="I149" s="97"/>
      <c r="J149" s="97"/>
      <c r="K149" s="97"/>
      <c r="L149" s="97"/>
      <c r="M149" s="97"/>
      <c r="N149" s="97"/>
      <c r="O149" s="97"/>
      <c r="P149" s="97"/>
      <c r="Q149" s="84">
        <f t="shared" si="5"/>
        <v>0</v>
      </c>
    </row>
    <row r="150" spans="3:17" x14ac:dyDescent="0.2">
      <c r="C150" s="81" t="s">
        <v>557</v>
      </c>
      <c r="D150" s="82" t="s">
        <v>558</v>
      </c>
      <c r="E150" s="97"/>
      <c r="F150" s="97"/>
      <c r="G150" s="97"/>
      <c r="H150" s="97"/>
      <c r="I150" s="97"/>
      <c r="J150" s="97"/>
      <c r="K150" s="97"/>
      <c r="L150" s="97"/>
      <c r="M150" s="97"/>
      <c r="N150" s="97"/>
      <c r="O150" s="97"/>
      <c r="P150" s="97"/>
      <c r="Q150" s="84">
        <f t="shared" si="5"/>
        <v>0</v>
      </c>
    </row>
    <row r="151" spans="3:17" x14ac:dyDescent="0.2">
      <c r="C151" s="81" t="s">
        <v>559</v>
      </c>
      <c r="D151" s="82" t="s">
        <v>560</v>
      </c>
      <c r="E151" s="97"/>
      <c r="F151" s="97"/>
      <c r="G151" s="97"/>
      <c r="H151" s="97"/>
      <c r="I151" s="97"/>
      <c r="J151" s="97"/>
      <c r="K151" s="97"/>
      <c r="L151" s="97"/>
      <c r="M151" s="97"/>
      <c r="N151" s="97"/>
      <c r="O151" s="97"/>
      <c r="P151" s="97"/>
      <c r="Q151" s="84">
        <f t="shared" si="5"/>
        <v>0</v>
      </c>
    </row>
    <row r="152" spans="3:17" x14ac:dyDescent="0.2">
      <c r="C152" s="81" t="s">
        <v>561</v>
      </c>
      <c r="D152" s="82" t="s">
        <v>562</v>
      </c>
      <c r="E152" s="97"/>
      <c r="F152" s="97"/>
      <c r="G152" s="97"/>
      <c r="H152" s="97"/>
      <c r="I152" s="97"/>
      <c r="J152" s="97"/>
      <c r="K152" s="97"/>
      <c r="L152" s="97"/>
      <c r="M152" s="97"/>
      <c r="N152" s="97"/>
      <c r="O152" s="97"/>
      <c r="P152" s="97"/>
      <c r="Q152" s="84">
        <f t="shared" si="5"/>
        <v>0</v>
      </c>
    </row>
    <row r="153" spans="3:17" x14ac:dyDescent="0.2">
      <c r="C153" s="81" t="s">
        <v>563</v>
      </c>
      <c r="D153" s="82" t="s">
        <v>564</v>
      </c>
      <c r="E153" s="97"/>
      <c r="F153" s="97"/>
      <c r="G153" s="97"/>
      <c r="H153" s="97"/>
      <c r="I153" s="97"/>
      <c r="J153" s="97"/>
      <c r="K153" s="97"/>
      <c r="L153" s="97"/>
      <c r="M153" s="97"/>
      <c r="N153" s="97"/>
      <c r="O153" s="97"/>
      <c r="P153" s="97"/>
      <c r="Q153" s="84">
        <f t="shared" si="5"/>
        <v>0</v>
      </c>
    </row>
    <row r="154" spans="3:17" x14ac:dyDescent="0.2">
      <c r="C154" s="81" t="s">
        <v>565</v>
      </c>
      <c r="D154" s="82" t="s">
        <v>566</v>
      </c>
      <c r="E154" s="97"/>
      <c r="F154" s="97"/>
      <c r="G154" s="97"/>
      <c r="H154" s="97"/>
      <c r="I154" s="97"/>
      <c r="J154" s="97"/>
      <c r="K154" s="97"/>
      <c r="L154" s="97"/>
      <c r="M154" s="97"/>
      <c r="N154" s="97"/>
      <c r="O154" s="97"/>
      <c r="P154" s="97"/>
      <c r="Q154" s="84">
        <f t="shared" si="5"/>
        <v>0</v>
      </c>
    </row>
    <row r="155" spans="3:17" x14ac:dyDescent="0.2">
      <c r="C155" s="81" t="s">
        <v>567</v>
      </c>
      <c r="D155" s="82" t="s">
        <v>568</v>
      </c>
      <c r="E155" s="97"/>
      <c r="F155" s="97"/>
      <c r="G155" s="97"/>
      <c r="H155" s="97"/>
      <c r="I155" s="97"/>
      <c r="J155" s="97"/>
      <c r="K155" s="97"/>
      <c r="L155" s="97"/>
      <c r="M155" s="97"/>
      <c r="N155" s="97"/>
      <c r="O155" s="97"/>
      <c r="P155" s="97"/>
      <c r="Q155" s="84">
        <f t="shared" si="5"/>
        <v>0</v>
      </c>
    </row>
    <row r="156" spans="3:17" x14ac:dyDescent="0.2">
      <c r="C156" s="81" t="s">
        <v>569</v>
      </c>
      <c r="D156" s="82" t="s">
        <v>570</v>
      </c>
      <c r="E156" s="97"/>
      <c r="F156" s="97"/>
      <c r="G156" s="97"/>
      <c r="H156" s="97"/>
      <c r="I156" s="97"/>
      <c r="J156" s="97"/>
      <c r="K156" s="97"/>
      <c r="L156" s="97"/>
      <c r="M156" s="97"/>
      <c r="N156" s="97"/>
      <c r="O156" s="97"/>
      <c r="P156" s="97"/>
      <c r="Q156" s="84">
        <f t="shared" si="5"/>
        <v>0</v>
      </c>
    </row>
    <row r="157" spans="3:17" x14ac:dyDescent="0.2">
      <c r="C157" s="81" t="s">
        <v>571</v>
      </c>
      <c r="D157" s="82" t="s">
        <v>572</v>
      </c>
      <c r="E157" s="97"/>
      <c r="F157" s="97"/>
      <c r="G157" s="97"/>
      <c r="H157" s="97"/>
      <c r="I157" s="97"/>
      <c r="J157" s="97"/>
      <c r="K157" s="97"/>
      <c r="L157" s="97"/>
      <c r="M157" s="97"/>
      <c r="N157" s="97"/>
      <c r="O157" s="97"/>
      <c r="P157" s="97"/>
      <c r="Q157" s="84">
        <f t="shared" si="5"/>
        <v>0</v>
      </c>
    </row>
    <row r="158" spans="3:17" x14ac:dyDescent="0.2">
      <c r="C158" s="81" t="s">
        <v>573</v>
      </c>
      <c r="D158" s="82" t="s">
        <v>574</v>
      </c>
      <c r="E158" s="97"/>
      <c r="F158" s="97"/>
      <c r="G158" s="97"/>
      <c r="H158" s="97"/>
      <c r="I158" s="97"/>
      <c r="J158" s="97"/>
      <c r="K158" s="97"/>
      <c r="L158" s="97"/>
      <c r="M158" s="97"/>
      <c r="N158" s="97"/>
      <c r="O158" s="97"/>
      <c r="P158" s="97"/>
      <c r="Q158" s="84">
        <f t="shared" si="5"/>
        <v>0</v>
      </c>
    </row>
    <row r="159" spans="3:17" x14ac:dyDescent="0.2">
      <c r="C159" s="81" t="s">
        <v>575</v>
      </c>
      <c r="D159" s="82" t="s">
        <v>576</v>
      </c>
      <c r="E159" s="97"/>
      <c r="F159" s="97"/>
      <c r="G159" s="97"/>
      <c r="H159" s="97"/>
      <c r="I159" s="97"/>
      <c r="J159" s="97"/>
      <c r="K159" s="97"/>
      <c r="L159" s="97"/>
      <c r="M159" s="97"/>
      <c r="N159" s="97"/>
      <c r="O159" s="97"/>
      <c r="P159" s="97"/>
      <c r="Q159" s="84">
        <f t="shared" si="5"/>
        <v>0</v>
      </c>
    </row>
    <row r="160" spans="3:17" x14ac:dyDescent="0.2">
      <c r="C160" s="81" t="s">
        <v>577</v>
      </c>
      <c r="D160" s="82" t="s">
        <v>578</v>
      </c>
      <c r="E160" s="97"/>
      <c r="F160" s="97"/>
      <c r="G160" s="97"/>
      <c r="H160" s="97"/>
      <c r="I160" s="97"/>
      <c r="J160" s="97"/>
      <c r="K160" s="97"/>
      <c r="L160" s="97"/>
      <c r="M160" s="97"/>
      <c r="N160" s="97"/>
      <c r="O160" s="97"/>
      <c r="P160" s="97"/>
      <c r="Q160" s="84">
        <f t="shared" si="5"/>
        <v>0</v>
      </c>
    </row>
    <row r="161" spans="3:17" x14ac:dyDescent="0.2">
      <c r="C161" s="81" t="s">
        <v>579</v>
      </c>
      <c r="D161" s="82" t="s">
        <v>580</v>
      </c>
      <c r="E161" s="97"/>
      <c r="F161" s="97"/>
      <c r="G161" s="97"/>
      <c r="H161" s="97"/>
      <c r="I161" s="97"/>
      <c r="J161" s="97"/>
      <c r="K161" s="97"/>
      <c r="L161" s="97"/>
      <c r="M161" s="97"/>
      <c r="N161" s="97"/>
      <c r="O161" s="97"/>
      <c r="P161" s="97"/>
      <c r="Q161" s="84">
        <f t="shared" si="5"/>
        <v>0</v>
      </c>
    </row>
    <row r="162" spans="3:17" x14ac:dyDescent="0.2">
      <c r="C162" s="81" t="s">
        <v>581</v>
      </c>
      <c r="D162" s="82" t="s">
        <v>582</v>
      </c>
      <c r="E162" s="97"/>
      <c r="F162" s="97"/>
      <c r="G162" s="97"/>
      <c r="H162" s="97"/>
      <c r="I162" s="97"/>
      <c r="J162" s="97"/>
      <c r="K162" s="97"/>
      <c r="L162" s="97"/>
      <c r="M162" s="97"/>
      <c r="N162" s="97"/>
      <c r="O162" s="97"/>
      <c r="P162" s="97"/>
      <c r="Q162" s="84">
        <f t="shared" si="5"/>
        <v>0</v>
      </c>
    </row>
    <row r="163" spans="3:17" x14ac:dyDescent="0.2">
      <c r="C163" s="81" t="s">
        <v>583</v>
      </c>
      <c r="D163" s="82" t="s">
        <v>584</v>
      </c>
      <c r="E163" s="97"/>
      <c r="F163" s="97"/>
      <c r="G163" s="97"/>
      <c r="H163" s="97"/>
      <c r="I163" s="97"/>
      <c r="J163" s="97"/>
      <c r="K163" s="97"/>
      <c r="L163" s="97"/>
      <c r="M163" s="97"/>
      <c r="N163" s="97"/>
      <c r="O163" s="97"/>
      <c r="P163" s="97"/>
      <c r="Q163" s="84">
        <f t="shared" si="5"/>
        <v>0</v>
      </c>
    </row>
    <row r="164" spans="3:17" x14ac:dyDescent="0.2">
      <c r="C164" s="81" t="s">
        <v>585</v>
      </c>
      <c r="D164" s="82" t="s">
        <v>586</v>
      </c>
      <c r="E164" s="97"/>
      <c r="F164" s="97"/>
      <c r="G164" s="97"/>
      <c r="H164" s="97"/>
      <c r="I164" s="97"/>
      <c r="J164" s="97"/>
      <c r="K164" s="97"/>
      <c r="L164" s="97"/>
      <c r="M164" s="97"/>
      <c r="N164" s="97"/>
      <c r="O164" s="97"/>
      <c r="P164" s="97"/>
      <c r="Q164" s="84">
        <f t="shared" si="5"/>
        <v>0</v>
      </c>
    </row>
    <row r="165" spans="3:17" x14ac:dyDescent="0.2">
      <c r="C165" s="81" t="s">
        <v>587</v>
      </c>
      <c r="D165" s="82" t="s">
        <v>588</v>
      </c>
      <c r="E165" s="97"/>
      <c r="F165" s="97"/>
      <c r="G165" s="97"/>
      <c r="H165" s="97"/>
      <c r="I165" s="97"/>
      <c r="J165" s="97"/>
      <c r="K165" s="97"/>
      <c r="L165" s="97"/>
      <c r="M165" s="97"/>
      <c r="N165" s="97"/>
      <c r="O165" s="97"/>
      <c r="P165" s="97"/>
      <c r="Q165" s="84">
        <f t="shared" si="5"/>
        <v>0</v>
      </c>
    </row>
    <row r="166" spans="3:17" x14ac:dyDescent="0.2">
      <c r="C166" s="81" t="s">
        <v>589</v>
      </c>
      <c r="D166" s="82" t="s">
        <v>590</v>
      </c>
      <c r="E166" s="97"/>
      <c r="F166" s="97"/>
      <c r="G166" s="97"/>
      <c r="H166" s="97"/>
      <c r="I166" s="97"/>
      <c r="J166" s="97"/>
      <c r="K166" s="97"/>
      <c r="L166" s="97"/>
      <c r="M166" s="97"/>
      <c r="N166" s="97"/>
      <c r="O166" s="97"/>
      <c r="P166" s="97"/>
      <c r="Q166" s="84">
        <f t="shared" si="5"/>
        <v>0</v>
      </c>
    </row>
    <row r="167" spans="3:17" x14ac:dyDescent="0.2">
      <c r="C167" s="81" t="s">
        <v>591</v>
      </c>
      <c r="D167" s="82" t="s">
        <v>592</v>
      </c>
      <c r="E167" s="97"/>
      <c r="F167" s="97"/>
      <c r="G167" s="97"/>
      <c r="H167" s="97"/>
      <c r="I167" s="97"/>
      <c r="J167" s="97"/>
      <c r="K167" s="97"/>
      <c r="L167" s="97"/>
      <c r="M167" s="97"/>
      <c r="N167" s="97"/>
      <c r="O167" s="97"/>
      <c r="P167" s="97"/>
      <c r="Q167" s="84">
        <f t="shared" si="5"/>
        <v>0</v>
      </c>
    </row>
    <row r="168" spans="3:17" x14ac:dyDescent="0.2">
      <c r="C168" s="81" t="s">
        <v>593</v>
      </c>
      <c r="D168" s="82" t="s">
        <v>594</v>
      </c>
      <c r="E168" s="97"/>
      <c r="F168" s="97"/>
      <c r="G168" s="97"/>
      <c r="H168" s="97"/>
      <c r="I168" s="97"/>
      <c r="J168" s="97"/>
      <c r="K168" s="97"/>
      <c r="L168" s="97"/>
      <c r="M168" s="97"/>
      <c r="N168" s="97"/>
      <c r="O168" s="97"/>
      <c r="P168" s="97"/>
      <c r="Q168" s="84">
        <f t="shared" si="5"/>
        <v>0</v>
      </c>
    </row>
    <row r="169" spans="3:17" x14ac:dyDescent="0.2">
      <c r="C169" s="81" t="s">
        <v>595</v>
      </c>
      <c r="D169" s="82" t="s">
        <v>596</v>
      </c>
      <c r="E169" s="97"/>
      <c r="F169" s="97"/>
      <c r="G169" s="97"/>
      <c r="H169" s="97"/>
      <c r="I169" s="97"/>
      <c r="J169" s="97"/>
      <c r="K169" s="97"/>
      <c r="L169" s="97"/>
      <c r="M169" s="97"/>
      <c r="N169" s="97"/>
      <c r="O169" s="97"/>
      <c r="P169" s="97"/>
      <c r="Q169" s="84">
        <f t="shared" si="5"/>
        <v>0</v>
      </c>
    </row>
    <row r="170" spans="3:17" x14ac:dyDescent="0.2">
      <c r="C170" s="81" t="s">
        <v>597</v>
      </c>
      <c r="D170" s="82" t="s">
        <v>598</v>
      </c>
      <c r="E170" s="97"/>
      <c r="F170" s="97"/>
      <c r="G170" s="97"/>
      <c r="H170" s="97"/>
      <c r="I170" s="97"/>
      <c r="J170" s="97"/>
      <c r="K170" s="97"/>
      <c r="L170" s="97"/>
      <c r="M170" s="97"/>
      <c r="N170" s="97"/>
      <c r="O170" s="97"/>
      <c r="P170" s="97"/>
      <c r="Q170" s="84">
        <f t="shared" si="5"/>
        <v>0</v>
      </c>
    </row>
    <row r="171" spans="3:17" x14ac:dyDescent="0.2">
      <c r="C171" s="81" t="s">
        <v>599</v>
      </c>
      <c r="D171" s="82" t="s">
        <v>600</v>
      </c>
      <c r="E171" s="97"/>
      <c r="F171" s="97"/>
      <c r="G171" s="97"/>
      <c r="H171" s="97"/>
      <c r="I171" s="97"/>
      <c r="J171" s="97"/>
      <c r="K171" s="97"/>
      <c r="L171" s="97"/>
      <c r="M171" s="97"/>
      <c r="N171" s="97"/>
      <c r="O171" s="97"/>
      <c r="P171" s="97"/>
      <c r="Q171" s="84">
        <f t="shared" si="5"/>
        <v>0</v>
      </c>
    </row>
    <row r="172" spans="3:17" x14ac:dyDescent="0.2">
      <c r="C172" s="81" t="s">
        <v>601</v>
      </c>
      <c r="D172" s="82" t="s">
        <v>602</v>
      </c>
      <c r="E172" s="97"/>
      <c r="F172" s="97"/>
      <c r="G172" s="97"/>
      <c r="H172" s="97"/>
      <c r="I172" s="97"/>
      <c r="J172" s="97"/>
      <c r="K172" s="97"/>
      <c r="L172" s="97"/>
      <c r="M172" s="97"/>
      <c r="N172" s="97"/>
      <c r="O172" s="97"/>
      <c r="P172" s="97"/>
      <c r="Q172" s="84">
        <f t="shared" si="5"/>
        <v>0</v>
      </c>
    </row>
    <row r="173" spans="3:17" x14ac:dyDescent="0.2">
      <c r="C173" s="81" t="s">
        <v>603</v>
      </c>
      <c r="D173" s="82" t="s">
        <v>604</v>
      </c>
      <c r="E173" s="97"/>
      <c r="F173" s="97"/>
      <c r="G173" s="97"/>
      <c r="H173" s="97"/>
      <c r="I173" s="97"/>
      <c r="J173" s="97"/>
      <c r="K173" s="97"/>
      <c r="L173" s="97"/>
      <c r="M173" s="97"/>
      <c r="N173" s="97"/>
      <c r="O173" s="97"/>
      <c r="P173" s="97"/>
      <c r="Q173" s="84">
        <f t="shared" si="5"/>
        <v>0</v>
      </c>
    </row>
    <row r="174" spans="3:17" x14ac:dyDescent="0.2">
      <c r="C174" s="81" t="s">
        <v>605</v>
      </c>
      <c r="D174" s="82" t="s">
        <v>606</v>
      </c>
      <c r="E174" s="97"/>
      <c r="F174" s="97"/>
      <c r="G174" s="97"/>
      <c r="H174" s="97"/>
      <c r="I174" s="97"/>
      <c r="J174" s="97"/>
      <c r="K174" s="97"/>
      <c r="L174" s="97"/>
      <c r="M174" s="97"/>
      <c r="N174" s="97"/>
      <c r="O174" s="97"/>
      <c r="P174" s="97"/>
      <c r="Q174" s="84">
        <f t="shared" si="5"/>
        <v>0</v>
      </c>
    </row>
    <row r="175" spans="3:17" x14ac:dyDescent="0.2">
      <c r="C175" s="81" t="s">
        <v>607</v>
      </c>
      <c r="D175" s="82" t="s">
        <v>608</v>
      </c>
      <c r="E175" s="97"/>
      <c r="F175" s="97"/>
      <c r="G175" s="97"/>
      <c r="H175" s="97"/>
      <c r="I175" s="97"/>
      <c r="J175" s="97"/>
      <c r="K175" s="97"/>
      <c r="L175" s="97"/>
      <c r="M175" s="97"/>
      <c r="N175" s="97"/>
      <c r="O175" s="97"/>
      <c r="P175" s="97"/>
      <c r="Q175" s="84">
        <f t="shared" si="5"/>
        <v>0</v>
      </c>
    </row>
    <row r="176" spans="3:17" x14ac:dyDescent="0.2">
      <c r="C176" s="81" t="s">
        <v>609</v>
      </c>
      <c r="D176" s="82" t="s">
        <v>610</v>
      </c>
      <c r="E176" s="97"/>
      <c r="F176" s="97"/>
      <c r="G176" s="97"/>
      <c r="H176" s="97"/>
      <c r="I176" s="97"/>
      <c r="J176" s="97"/>
      <c r="K176" s="97"/>
      <c r="L176" s="97"/>
      <c r="M176" s="97"/>
      <c r="N176" s="97"/>
      <c r="O176" s="97"/>
      <c r="P176" s="97"/>
      <c r="Q176" s="84">
        <f t="shared" si="5"/>
        <v>0</v>
      </c>
    </row>
    <row r="177" spans="3:17" x14ac:dyDescent="0.2">
      <c r="C177" s="81" t="s">
        <v>611</v>
      </c>
      <c r="D177" s="82" t="s">
        <v>612</v>
      </c>
      <c r="E177" s="97"/>
      <c r="F177" s="97"/>
      <c r="G177" s="97"/>
      <c r="H177" s="97"/>
      <c r="I177" s="97"/>
      <c r="J177" s="97"/>
      <c r="K177" s="97"/>
      <c r="L177" s="97"/>
      <c r="M177" s="97"/>
      <c r="N177" s="97"/>
      <c r="O177" s="97"/>
      <c r="P177" s="97"/>
      <c r="Q177" s="84">
        <f t="shared" si="5"/>
        <v>0</v>
      </c>
    </row>
    <row r="178" spans="3:17" x14ac:dyDescent="0.2">
      <c r="C178" s="81" t="s">
        <v>613</v>
      </c>
      <c r="D178" s="82" t="s">
        <v>428</v>
      </c>
      <c r="E178" s="97"/>
      <c r="F178" s="97"/>
      <c r="G178" s="97"/>
      <c r="H178" s="97"/>
      <c r="I178" s="97"/>
      <c r="J178" s="97"/>
      <c r="K178" s="97"/>
      <c r="L178" s="97"/>
      <c r="M178" s="97"/>
      <c r="N178" s="97"/>
      <c r="O178" s="97"/>
      <c r="P178" s="97"/>
      <c r="Q178" s="84">
        <f t="shared" si="5"/>
        <v>0</v>
      </c>
    </row>
    <row r="179" spans="3:17" x14ac:dyDescent="0.2">
      <c r="C179" s="81" t="s">
        <v>614</v>
      </c>
      <c r="D179" s="82" t="s">
        <v>430</v>
      </c>
      <c r="E179" s="97"/>
      <c r="F179" s="97"/>
      <c r="G179" s="97"/>
      <c r="H179" s="97"/>
      <c r="I179" s="97"/>
      <c r="J179" s="97"/>
      <c r="K179" s="97"/>
      <c r="L179" s="97"/>
      <c r="M179" s="97"/>
      <c r="N179" s="97"/>
      <c r="O179" s="97"/>
      <c r="P179" s="97"/>
      <c r="Q179" s="84">
        <f t="shared" si="5"/>
        <v>0</v>
      </c>
    </row>
    <row r="180" spans="3:17" x14ac:dyDescent="0.2">
      <c r="C180" s="81" t="s">
        <v>615</v>
      </c>
      <c r="D180" s="82" t="s">
        <v>432</v>
      </c>
      <c r="E180" s="97"/>
      <c r="F180" s="97"/>
      <c r="G180" s="97"/>
      <c r="H180" s="97"/>
      <c r="I180" s="97"/>
      <c r="J180" s="97"/>
      <c r="K180" s="97"/>
      <c r="L180" s="97"/>
      <c r="M180" s="97"/>
      <c r="N180" s="97"/>
      <c r="O180" s="97"/>
      <c r="P180" s="97"/>
      <c r="Q180" s="84">
        <f t="shared" si="5"/>
        <v>0</v>
      </c>
    </row>
    <row r="181" spans="3:17" ht="13.5" thickBot="1" x14ac:dyDescent="0.25">
      <c r="C181" s="98" t="s">
        <v>203</v>
      </c>
      <c r="D181" s="99"/>
      <c r="E181" s="100">
        <f t="shared" ref="E181:P181" si="6">SUBTOTAL(9,E76:E180)</f>
        <v>0</v>
      </c>
      <c r="F181" s="100">
        <f t="shared" si="6"/>
        <v>0</v>
      </c>
      <c r="G181" s="100">
        <f t="shared" si="6"/>
        <v>0</v>
      </c>
      <c r="H181" s="100">
        <f t="shared" si="6"/>
        <v>0</v>
      </c>
      <c r="I181" s="100">
        <f t="shared" si="6"/>
        <v>0</v>
      </c>
      <c r="J181" s="100">
        <f t="shared" si="6"/>
        <v>0</v>
      </c>
      <c r="K181" s="100">
        <f t="shared" si="6"/>
        <v>0</v>
      </c>
      <c r="L181" s="100">
        <f t="shared" si="6"/>
        <v>0</v>
      </c>
      <c r="M181" s="100">
        <f t="shared" si="6"/>
        <v>0</v>
      </c>
      <c r="N181" s="100">
        <f t="shared" si="6"/>
        <v>0</v>
      </c>
      <c r="O181" s="100">
        <f t="shared" si="6"/>
        <v>0</v>
      </c>
      <c r="P181" s="100">
        <f t="shared" si="6"/>
        <v>0</v>
      </c>
      <c r="Q181" s="101">
        <f t="shared" si="5"/>
        <v>0</v>
      </c>
    </row>
    <row r="182" spans="3:17" ht="16.5" thickTop="1" thickBot="1" x14ac:dyDescent="0.25">
      <c r="C182" s="102"/>
      <c r="D182" s="103"/>
      <c r="E182" s="104"/>
      <c r="F182" s="104"/>
      <c r="G182" s="104"/>
      <c r="H182" s="104"/>
      <c r="I182" s="104"/>
      <c r="J182" s="104"/>
      <c r="K182" s="104"/>
      <c r="L182" s="104"/>
      <c r="M182" s="104"/>
      <c r="N182" s="104"/>
      <c r="O182" s="104"/>
      <c r="P182" s="104"/>
      <c r="Q182" s="105"/>
    </row>
    <row r="183" spans="3:17" ht="16.5" thickTop="1" thickBot="1" x14ac:dyDescent="0.25">
      <c r="C183" s="106" t="s">
        <v>204</v>
      </c>
      <c r="D183" s="107">
        <v>303101</v>
      </c>
      <c r="E183" s="108">
        <f t="shared" ref="E183:Q183" si="7">E72-E181</f>
        <v>0</v>
      </c>
      <c r="F183" s="108">
        <f t="shared" si="7"/>
        <v>0</v>
      </c>
      <c r="G183" s="108">
        <f t="shared" si="7"/>
        <v>0</v>
      </c>
      <c r="H183" s="108">
        <f t="shared" si="7"/>
        <v>0</v>
      </c>
      <c r="I183" s="108">
        <f t="shared" si="7"/>
        <v>0</v>
      </c>
      <c r="J183" s="108">
        <f t="shared" si="7"/>
        <v>0</v>
      </c>
      <c r="K183" s="108">
        <f t="shared" si="7"/>
        <v>0</v>
      </c>
      <c r="L183" s="108">
        <f t="shared" si="7"/>
        <v>0</v>
      </c>
      <c r="M183" s="108">
        <f t="shared" si="7"/>
        <v>0</v>
      </c>
      <c r="N183" s="108">
        <f t="shared" si="7"/>
        <v>0</v>
      </c>
      <c r="O183" s="108">
        <f t="shared" si="7"/>
        <v>0</v>
      </c>
      <c r="P183" s="108">
        <f t="shared" si="7"/>
        <v>0</v>
      </c>
      <c r="Q183" s="109">
        <f t="shared" si="7"/>
        <v>0</v>
      </c>
    </row>
  </sheetData>
  <sheetProtection sheet="1" objects="1" scenarios="1" selectLockedCells="1"/>
  <mergeCells count="3">
    <mergeCell ref="C73:D73"/>
    <mergeCell ref="C182:D182"/>
    <mergeCell ref="G3:P5"/>
  </mergeCells>
  <printOptions horizontalCentered="1"/>
  <pageMargins left="0.25" right="0.25" top="0.5" bottom="0.35" header="0.25" footer="0.25"/>
  <pageSetup paperSize="5" fitToHeight="0" orientation="landscape"/>
  <headerFooter alignWithMargins="0">
    <oddFooter>&amp;L&amp;8&amp;D &amp;T&amp;C&amp;8Accrual Basis&amp;R&amp;8Page 1 of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0.59999389629810485"/>
    <pageSetUpPr fitToPage="1"/>
  </sheetPr>
  <dimension ref="A1:AA2025"/>
  <sheetViews>
    <sheetView topLeftCell="C40" zoomScaleNormal="100" workbookViewId="0">
      <selection activeCell="U12" sqref="U12"/>
    </sheetView>
  </sheetViews>
  <sheetFormatPr defaultColWidth="9.140625" defaultRowHeight="12.75" x14ac:dyDescent="0.2"/>
  <cols>
    <col min="1" max="2" width="9.140625" style="1" customWidth="1"/>
    <col min="3" max="3" width="18.85546875" style="1" customWidth="1"/>
    <col min="4" max="4" width="14.42578125" style="1" customWidth="1"/>
    <col min="5" max="5" width="9.28515625" style="9" bestFit="1" customWidth="1"/>
    <col min="6" max="6" width="5.7109375" style="9" customWidth="1"/>
    <col min="7" max="8" width="11.42578125" style="9" bestFit="1" customWidth="1"/>
    <col min="9" max="9" width="8.5703125" style="1" bestFit="1" customWidth="1"/>
    <col min="10" max="10" width="7.140625" style="1" customWidth="1"/>
    <col min="11" max="11" width="5.7109375" style="1" customWidth="1"/>
    <col min="12" max="12" width="13.140625" style="8" bestFit="1" customWidth="1"/>
    <col min="13" max="13" width="5.7109375" style="1" customWidth="1"/>
    <col min="14" max="14" width="13.140625" style="8" bestFit="1" customWidth="1"/>
    <col min="15" max="20" width="5.7109375" style="8" customWidth="1"/>
    <col min="21" max="21" width="46.5703125" style="1" bestFit="1" customWidth="1"/>
    <col min="22" max="22" width="13.7109375" style="50" bestFit="1" customWidth="1"/>
    <col min="23" max="23" width="10.7109375" style="1" bestFit="1" customWidth="1"/>
    <col min="24" max="25" width="5.7109375" style="1" customWidth="1"/>
    <col min="26" max="26" width="11.42578125" style="1" bestFit="1" customWidth="1"/>
    <col min="27" max="27" width="8.28515625" style="1" bestFit="1" customWidth="1"/>
    <col min="28" max="28" width="9.140625" style="1" customWidth="1"/>
    <col min="29" max="16384" width="9.140625" style="1"/>
  </cols>
  <sheetData>
    <row r="1" spans="1:27" x14ac:dyDescent="0.2">
      <c r="A1" s="1" t="s">
        <v>215</v>
      </c>
      <c r="B1" s="1" t="s">
        <v>196</v>
      </c>
      <c r="C1" s="1" t="s">
        <v>197</v>
      </c>
      <c r="D1" s="1" t="s">
        <v>197</v>
      </c>
      <c r="E1" s="1"/>
      <c r="F1" s="1"/>
      <c r="G1" s="1"/>
      <c r="H1" s="1"/>
      <c r="J1" s="8"/>
      <c r="K1" s="8"/>
      <c r="M1" s="8"/>
      <c r="U1" s="8"/>
      <c r="V1" s="45"/>
      <c r="W1" s="8"/>
    </row>
    <row r="2" spans="1:27" x14ac:dyDescent="0.2">
      <c r="A2" s="1" t="s">
        <v>197</v>
      </c>
      <c r="E2" s="1"/>
      <c r="F2" s="1"/>
      <c r="G2" s="1"/>
      <c r="H2" s="1"/>
      <c r="J2" s="8"/>
      <c r="K2" s="8"/>
      <c r="M2" s="8"/>
      <c r="U2" s="8"/>
      <c r="V2" s="45"/>
      <c r="W2" s="8"/>
    </row>
    <row r="3" spans="1:27" x14ac:dyDescent="0.2">
      <c r="A3" s="1" t="s">
        <v>197</v>
      </c>
      <c r="E3" s="1"/>
      <c r="F3" s="1"/>
      <c r="G3" s="1"/>
      <c r="H3" s="1"/>
      <c r="J3" s="8"/>
      <c r="K3" s="8"/>
      <c r="M3" s="8"/>
      <c r="U3" s="8"/>
      <c r="V3" s="45"/>
      <c r="W3" s="8"/>
    </row>
    <row r="4" spans="1:27" x14ac:dyDescent="0.2">
      <c r="A4" s="1" t="s">
        <v>197</v>
      </c>
      <c r="C4" s="1" t="s">
        <v>216</v>
      </c>
      <c r="D4" s="1">
        <f>Budget!D3</f>
        <v>0</v>
      </c>
      <c r="E4" s="1"/>
      <c r="F4" s="1"/>
      <c r="G4" s="1"/>
      <c r="H4" s="1"/>
      <c r="J4" s="8"/>
      <c r="K4" s="8"/>
      <c r="M4" s="8"/>
      <c r="U4" s="8"/>
      <c r="V4" s="45"/>
      <c r="W4" s="8"/>
    </row>
    <row r="5" spans="1:27" x14ac:dyDescent="0.2">
      <c r="A5" s="1" t="s">
        <v>197</v>
      </c>
      <c r="C5" s="1" t="s">
        <v>198</v>
      </c>
      <c r="D5" s="17" t="str">
        <f>Budget!D6</f>
        <v>MM/DD/YYYY</v>
      </c>
      <c r="E5" s="1"/>
      <c r="F5" s="1"/>
      <c r="G5" s="1"/>
      <c r="H5" s="18"/>
      <c r="J5" s="8"/>
      <c r="K5" s="8"/>
      <c r="M5" s="8"/>
      <c r="U5" s="8"/>
      <c r="V5" s="45"/>
      <c r="W5" s="8"/>
    </row>
    <row r="6" spans="1:27" x14ac:dyDescent="0.2">
      <c r="A6" s="1" t="s">
        <v>197</v>
      </c>
      <c r="E6" s="1"/>
      <c r="F6" s="1"/>
      <c r="G6" s="9" t="s">
        <v>32</v>
      </c>
      <c r="H6" s="1" t="e">
        <f>"BV-FY20"&amp;RIGHT(YEAR(D5)+1,2)</f>
        <v>#VALUE!</v>
      </c>
      <c r="J6" s="8"/>
      <c r="K6" s="8"/>
      <c r="M6" s="8"/>
      <c r="U6" s="8"/>
      <c r="V6" s="45"/>
      <c r="W6"/>
    </row>
    <row r="7" spans="1:27" x14ac:dyDescent="0.2">
      <c r="A7" s="1" t="s">
        <v>197</v>
      </c>
      <c r="E7" s="1"/>
      <c r="F7" s="1"/>
      <c r="G7" s="1"/>
      <c r="H7" s="1"/>
      <c r="J7" s="8"/>
      <c r="K7" s="8"/>
      <c r="M7" s="8"/>
      <c r="U7" s="8"/>
      <c r="V7" s="45"/>
      <c r="W7"/>
    </row>
    <row r="8" spans="1:27" x14ac:dyDescent="0.2">
      <c r="A8" s="1" t="s">
        <v>197</v>
      </c>
      <c r="E8" s="1"/>
      <c r="F8" s="1"/>
      <c r="G8" s="1"/>
      <c r="H8" s="1"/>
      <c r="J8" s="8"/>
      <c r="K8" s="8"/>
      <c r="M8" s="8"/>
      <c r="U8" s="8"/>
      <c r="V8" s="45"/>
      <c r="W8"/>
    </row>
    <row r="9" spans="1:27" x14ac:dyDescent="0.2">
      <c r="A9" s="1" t="s">
        <v>197</v>
      </c>
      <c r="E9" s="1"/>
      <c r="F9" s="1"/>
      <c r="G9" s="1"/>
      <c r="H9" s="1"/>
      <c r="J9" s="8"/>
      <c r="K9" s="8"/>
      <c r="M9" s="8"/>
      <c r="U9" s="8"/>
      <c r="V9" s="45"/>
      <c r="W9" s="8"/>
    </row>
    <row r="10" spans="1:27" x14ac:dyDescent="0.2">
      <c r="E10" s="4" t="str">
        <f>D5</f>
        <v>MM/DD/YYYY</v>
      </c>
      <c r="G10" s="9" t="str">
        <f t="shared" ref="G10:G71" si="0">"BV-"&amp;J10&amp;TEXT(E10,"mmyy")</f>
        <v>BV-0MM/DD/YYYY</v>
      </c>
      <c r="H10" s="9" t="s">
        <v>205</v>
      </c>
      <c r="I10" s="19" t="str">
        <f>Budget!C10</f>
        <v>412010</v>
      </c>
      <c r="J10" s="19">
        <f>$D$4</f>
        <v>0</v>
      </c>
      <c r="K10" s="19"/>
      <c r="L10" s="20"/>
      <c r="M10" s="19"/>
      <c r="N10" s="20"/>
      <c r="O10" s="21"/>
      <c r="P10" s="21"/>
      <c r="Q10" s="21"/>
      <c r="R10" s="21"/>
      <c r="S10" s="21"/>
      <c r="T10" s="21"/>
      <c r="U10" s="40" t="str">
        <f>Budget!D10</f>
        <v>Cost to Educate</v>
      </c>
      <c r="V10" s="46">
        <f>-Budget!E10</f>
        <v>0</v>
      </c>
      <c r="W10" s="1" t="e">
        <f t="shared" ref="W10:W41" si="1">$H$6</f>
        <v>#VALUE!</v>
      </c>
      <c r="Z10" s="1" t="s">
        <v>205</v>
      </c>
      <c r="AA10" s="1">
        <v>303101</v>
      </c>
    </row>
    <row r="11" spans="1:27" x14ac:dyDescent="0.2">
      <c r="E11" s="4" t="str">
        <f>E10</f>
        <v>MM/DD/YYYY</v>
      </c>
      <c r="G11" s="9" t="str">
        <f t="shared" si="0"/>
        <v>BV-0MM/DD/YYYY</v>
      </c>
      <c r="H11" s="9" t="s">
        <v>205</v>
      </c>
      <c r="I11" s="19" t="str">
        <f>Budget!C11</f>
        <v>412405</v>
      </c>
      <c r="J11" s="19">
        <f t="shared" ref="J11:J71" si="2">$D$4</f>
        <v>0</v>
      </c>
      <c r="K11" s="19"/>
      <c r="L11" s="20"/>
      <c r="M11" s="19"/>
      <c r="N11" s="20"/>
      <c r="O11" s="21"/>
      <c r="P11" s="21"/>
      <c r="Q11" s="21"/>
      <c r="R11" s="21"/>
      <c r="S11" s="21"/>
      <c r="T11" s="21"/>
      <c r="U11" s="40" t="str">
        <f>Budget!D11</f>
        <v>Published Differential - Parishioner</v>
      </c>
      <c r="V11" s="46">
        <f>-Budget!E11</f>
        <v>0</v>
      </c>
      <c r="W11" s="1" t="e">
        <f t="shared" si="1"/>
        <v>#VALUE!</v>
      </c>
      <c r="Z11" s="1" t="s">
        <v>205</v>
      </c>
      <c r="AA11" s="1">
        <v>303101</v>
      </c>
    </row>
    <row r="12" spans="1:27" x14ac:dyDescent="0.2">
      <c r="E12" s="4" t="str">
        <f t="shared" ref="E12:E75" si="3">E11</f>
        <v>MM/DD/YYYY</v>
      </c>
      <c r="G12" s="9" t="str">
        <f t="shared" si="0"/>
        <v>BV-0MM/DD/YYYY</v>
      </c>
      <c r="H12" s="9" t="s">
        <v>205</v>
      </c>
      <c r="I12" s="19" t="str">
        <f>Budget!C12</f>
        <v>412410</v>
      </c>
      <c r="J12" s="19">
        <f t="shared" si="2"/>
        <v>0</v>
      </c>
      <c r="K12" s="19"/>
      <c r="L12" s="20"/>
      <c r="M12" s="19"/>
      <c r="N12" s="20"/>
      <c r="O12" s="21"/>
      <c r="P12" s="21"/>
      <c r="Q12" s="21"/>
      <c r="R12" s="21"/>
      <c r="S12" s="21"/>
      <c r="T12" s="21"/>
      <c r="U12" s="40" t="str">
        <f>Budget!D12</f>
        <v>Published Differential - Non-Parishioner, Catholic</v>
      </c>
      <c r="V12" s="46">
        <f>-Budget!E12</f>
        <v>0</v>
      </c>
      <c r="W12" s="1" t="e">
        <f t="shared" si="1"/>
        <v>#VALUE!</v>
      </c>
      <c r="Z12" s="1" t="s">
        <v>205</v>
      </c>
      <c r="AA12" s="1">
        <v>303101</v>
      </c>
    </row>
    <row r="13" spans="1:27" x14ac:dyDescent="0.2">
      <c r="E13" s="4" t="str">
        <f t="shared" si="3"/>
        <v>MM/DD/YYYY</v>
      </c>
      <c r="G13" s="9" t="str">
        <f t="shared" si="0"/>
        <v>BV-0MM/DD/YYYY</v>
      </c>
      <c r="H13" s="9" t="s">
        <v>205</v>
      </c>
      <c r="I13" s="19" t="str">
        <f>Budget!C13</f>
        <v>412415</v>
      </c>
      <c r="J13" s="19">
        <f t="shared" si="2"/>
        <v>0</v>
      </c>
      <c r="K13" s="19"/>
      <c r="L13" s="20"/>
      <c r="M13" s="19"/>
      <c r="N13" s="20"/>
      <c r="O13" s="21"/>
      <c r="P13" s="21"/>
      <c r="Q13" s="21"/>
      <c r="R13" s="21"/>
      <c r="S13" s="21"/>
      <c r="T13" s="21"/>
      <c r="U13" s="40" t="str">
        <f>Budget!D13</f>
        <v>Published Differential - Non-Catholic</v>
      </c>
      <c r="V13" s="46">
        <f>-Budget!E13</f>
        <v>0</v>
      </c>
      <c r="W13" s="1" t="e">
        <f t="shared" si="1"/>
        <v>#VALUE!</v>
      </c>
      <c r="Z13" s="1" t="s">
        <v>205</v>
      </c>
      <c r="AA13" s="1">
        <v>303101</v>
      </c>
    </row>
    <row r="14" spans="1:27" x14ac:dyDescent="0.2">
      <c r="E14" s="4" t="str">
        <f t="shared" si="3"/>
        <v>MM/DD/YYYY</v>
      </c>
      <c r="G14" s="9" t="str">
        <f t="shared" si="0"/>
        <v>BV-0MM/DD/YYYY</v>
      </c>
      <c r="H14" s="9" t="s">
        <v>205</v>
      </c>
      <c r="I14" s="19" t="str">
        <f>Budget!C14</f>
        <v>412420</v>
      </c>
      <c r="J14" s="19">
        <f t="shared" si="2"/>
        <v>0</v>
      </c>
      <c r="K14" s="19"/>
      <c r="L14" s="20"/>
      <c r="M14" s="19"/>
      <c r="N14" s="20"/>
      <c r="O14" s="21"/>
      <c r="P14" s="21"/>
      <c r="Q14" s="21"/>
      <c r="R14" s="21"/>
      <c r="S14" s="21"/>
      <c r="T14" s="21"/>
      <c r="U14" s="40" t="str">
        <f>Budget!D14</f>
        <v>Published Differential - Other Status</v>
      </c>
      <c r="V14" s="46">
        <f>-Budget!E14</f>
        <v>0</v>
      </c>
      <c r="W14" s="1" t="e">
        <f t="shared" si="1"/>
        <v>#VALUE!</v>
      </c>
      <c r="Z14" s="1" t="s">
        <v>205</v>
      </c>
      <c r="AA14" s="1">
        <v>303101</v>
      </c>
    </row>
    <row r="15" spans="1:27" x14ac:dyDescent="0.2">
      <c r="E15" s="4" t="str">
        <f t="shared" si="3"/>
        <v>MM/DD/YYYY</v>
      </c>
      <c r="G15" s="9" t="str">
        <f t="shared" si="0"/>
        <v>BV-0MM/DD/YYYY</v>
      </c>
      <c r="H15" s="9" t="s">
        <v>205</v>
      </c>
      <c r="I15" s="19" t="str">
        <f>Budget!C15</f>
        <v>412505</v>
      </c>
      <c r="J15" s="19">
        <f t="shared" si="2"/>
        <v>0</v>
      </c>
      <c r="K15" s="19"/>
      <c r="L15" s="20"/>
      <c r="M15" s="19"/>
      <c r="N15" s="20"/>
      <c r="O15" s="21"/>
      <c r="P15" s="21"/>
      <c r="Q15" s="21"/>
      <c r="R15" s="21"/>
      <c r="S15" s="21"/>
      <c r="T15" s="21"/>
      <c r="U15" s="40" t="str">
        <f>Budget!D15</f>
        <v>Published Discounts</v>
      </c>
      <c r="V15" s="46">
        <f>-Budget!E15</f>
        <v>0</v>
      </c>
      <c r="W15" s="1" t="e">
        <f t="shared" si="1"/>
        <v>#VALUE!</v>
      </c>
      <c r="Z15" s="1" t="s">
        <v>205</v>
      </c>
      <c r="AA15" s="1">
        <v>303101</v>
      </c>
    </row>
    <row r="16" spans="1:27" x14ac:dyDescent="0.2">
      <c r="E16" s="4" t="str">
        <f t="shared" si="3"/>
        <v>MM/DD/YYYY</v>
      </c>
      <c r="G16" s="9" t="str">
        <f t="shared" si="0"/>
        <v>BV-0MM/DD/YYYY</v>
      </c>
      <c r="H16" s="9" t="s">
        <v>205</v>
      </c>
      <c r="I16" s="19" t="str">
        <f>Budget!C16</f>
        <v>414001</v>
      </c>
      <c r="J16" s="19">
        <f t="shared" si="2"/>
        <v>0</v>
      </c>
      <c r="K16" s="19"/>
      <c r="L16" s="20"/>
      <c r="M16" s="19"/>
      <c r="N16" s="20"/>
      <c r="O16" s="21"/>
      <c r="P16" s="21"/>
      <c r="Q16" s="21"/>
      <c r="R16" s="21"/>
      <c r="S16" s="21"/>
      <c r="T16" s="21"/>
      <c r="U16" s="40" t="str">
        <f>Budget!D16</f>
        <v>Tuition-Current Year, Parishioner</v>
      </c>
      <c r="V16" s="46">
        <f>-Budget!E16</f>
        <v>0</v>
      </c>
      <c r="W16" s="1" t="e">
        <f t="shared" si="1"/>
        <v>#VALUE!</v>
      </c>
      <c r="Z16" s="1" t="s">
        <v>205</v>
      </c>
      <c r="AA16" s="1">
        <v>303101</v>
      </c>
    </row>
    <row r="17" spans="5:27" x14ac:dyDescent="0.2">
      <c r="E17" s="4" t="str">
        <f t="shared" si="3"/>
        <v>MM/DD/YYYY</v>
      </c>
      <c r="G17" s="9" t="str">
        <f t="shared" si="0"/>
        <v>BV-0MM/DD/YYYY</v>
      </c>
      <c r="H17" s="9" t="s">
        <v>205</v>
      </c>
      <c r="I17" s="19" t="str">
        <f>Budget!C17</f>
        <v>414002</v>
      </c>
      <c r="J17" s="19">
        <f t="shared" si="2"/>
        <v>0</v>
      </c>
      <c r="K17" s="19"/>
      <c r="L17" s="20"/>
      <c r="M17" s="19"/>
      <c r="N17" s="20"/>
      <c r="O17" s="21"/>
      <c r="P17" s="21"/>
      <c r="Q17" s="21"/>
      <c r="R17" s="21"/>
      <c r="S17" s="21"/>
      <c r="T17" s="21"/>
      <c r="U17" s="40" t="str">
        <f>Budget!D17</f>
        <v>Tuition-Current Year, Non-Parishioner</v>
      </c>
      <c r="V17" s="46">
        <f>-Budget!E17</f>
        <v>0</v>
      </c>
      <c r="W17" s="1" t="e">
        <f t="shared" si="1"/>
        <v>#VALUE!</v>
      </c>
      <c r="Z17" s="1" t="s">
        <v>205</v>
      </c>
      <c r="AA17" s="1">
        <v>303101</v>
      </c>
    </row>
    <row r="18" spans="5:27" x14ac:dyDescent="0.2">
      <c r="E18" s="4" t="str">
        <f t="shared" si="3"/>
        <v>MM/DD/YYYY</v>
      </c>
      <c r="G18" s="9" t="str">
        <f t="shared" si="0"/>
        <v>BV-0MM/DD/YYYY</v>
      </c>
      <c r="H18" s="9" t="s">
        <v>205</v>
      </c>
      <c r="I18" s="19" t="str">
        <f>Budget!C18</f>
        <v>414003</v>
      </c>
      <c r="J18" s="19">
        <f t="shared" si="2"/>
        <v>0</v>
      </c>
      <c r="K18" s="19"/>
      <c r="L18" s="20"/>
      <c r="M18" s="19"/>
      <c r="N18" s="20"/>
      <c r="O18" s="21"/>
      <c r="P18" s="21"/>
      <c r="Q18" s="21"/>
      <c r="R18" s="21"/>
      <c r="S18" s="21"/>
      <c r="T18" s="21"/>
      <c r="U18" s="40" t="str">
        <f>Budget!D18</f>
        <v>Tuition-Current Year, Non-Catholic</v>
      </c>
      <c r="V18" s="46">
        <f>-Budget!E18</f>
        <v>0</v>
      </c>
      <c r="W18" s="1" t="e">
        <f t="shared" si="1"/>
        <v>#VALUE!</v>
      </c>
      <c r="Z18" s="1" t="s">
        <v>205</v>
      </c>
      <c r="AA18" s="1">
        <v>303101</v>
      </c>
    </row>
    <row r="19" spans="5:27" x14ac:dyDescent="0.2">
      <c r="E19" s="4" t="str">
        <f t="shared" si="3"/>
        <v>MM/DD/YYYY</v>
      </c>
      <c r="G19" s="9" t="str">
        <f t="shared" si="0"/>
        <v>BV-0MM/DD/YYYY</v>
      </c>
      <c r="H19" s="9" t="s">
        <v>205</v>
      </c>
      <c r="I19" s="19" t="str">
        <f>Budget!C19</f>
        <v>414004</v>
      </c>
      <c r="J19" s="19">
        <f t="shared" si="2"/>
        <v>0</v>
      </c>
      <c r="K19" s="19"/>
      <c r="L19" s="20"/>
      <c r="M19" s="19"/>
      <c r="N19" s="20"/>
      <c r="O19" s="21"/>
      <c r="P19" s="21"/>
      <c r="Q19" s="21"/>
      <c r="R19" s="21"/>
      <c r="S19" s="21"/>
      <c r="T19" s="21"/>
      <c r="U19" s="40" t="str">
        <f>Budget!D19</f>
        <v>Extended Day Care</v>
      </c>
      <c r="V19" s="46">
        <f>-Budget!E19</f>
        <v>0</v>
      </c>
      <c r="W19" s="1" t="e">
        <f t="shared" si="1"/>
        <v>#VALUE!</v>
      </c>
      <c r="Z19" s="1" t="s">
        <v>205</v>
      </c>
      <c r="AA19" s="1">
        <v>303101</v>
      </c>
    </row>
    <row r="20" spans="5:27" x14ac:dyDescent="0.2">
      <c r="E20" s="4" t="str">
        <f t="shared" si="3"/>
        <v>MM/DD/YYYY</v>
      </c>
      <c r="G20" s="9" t="str">
        <f t="shared" si="0"/>
        <v>BV-0MM/DD/YYYY</v>
      </c>
      <c r="H20" s="9" t="s">
        <v>205</v>
      </c>
      <c r="I20" s="19" t="str">
        <f>Budget!C20</f>
        <v>414005</v>
      </c>
      <c r="J20" s="19">
        <f t="shared" si="2"/>
        <v>0</v>
      </c>
      <c r="K20" s="19"/>
      <c r="L20" s="20"/>
      <c r="M20" s="19"/>
      <c r="N20" s="20"/>
      <c r="O20" s="21"/>
      <c r="P20" s="21"/>
      <c r="Q20" s="21"/>
      <c r="R20" s="21"/>
      <c r="S20" s="21"/>
      <c r="T20" s="21"/>
      <c r="U20" s="40" t="str">
        <f>Budget!D20</f>
        <v>Tuition-Prior Year</v>
      </c>
      <c r="V20" s="46">
        <f>-Budget!E20</f>
        <v>0</v>
      </c>
      <c r="W20" s="1" t="e">
        <f t="shared" si="1"/>
        <v>#VALUE!</v>
      </c>
      <c r="Z20" s="1" t="s">
        <v>205</v>
      </c>
      <c r="AA20" s="1">
        <v>303101</v>
      </c>
    </row>
    <row r="21" spans="5:27" x14ac:dyDescent="0.2">
      <c r="E21" s="4" t="str">
        <f t="shared" si="3"/>
        <v>MM/DD/YYYY</v>
      </c>
      <c r="G21" s="9" t="str">
        <f t="shared" si="0"/>
        <v>BV-0MM/DD/YYYY</v>
      </c>
      <c r="H21" s="9" t="s">
        <v>205</v>
      </c>
      <c r="I21" s="19" t="str">
        <f>Budget!C21</f>
        <v>414006</v>
      </c>
      <c r="J21" s="19">
        <f t="shared" si="2"/>
        <v>0</v>
      </c>
      <c r="K21" s="19"/>
      <c r="L21" s="20"/>
      <c r="M21" s="19"/>
      <c r="N21" s="20"/>
      <c r="O21" s="21"/>
      <c r="P21" s="21"/>
      <c r="Q21" s="21"/>
      <c r="R21" s="21"/>
      <c r="S21" s="21"/>
      <c r="T21" s="21"/>
      <c r="U21" s="40" t="str">
        <f>Budget!D21</f>
        <v>Academic Summer Session</v>
      </c>
      <c r="V21" s="46">
        <f>-Budget!E21</f>
        <v>0</v>
      </c>
      <c r="W21" s="1" t="e">
        <f t="shared" si="1"/>
        <v>#VALUE!</v>
      </c>
      <c r="Z21" s="1" t="s">
        <v>205</v>
      </c>
      <c r="AA21" s="1">
        <v>303101</v>
      </c>
    </row>
    <row r="22" spans="5:27" x14ac:dyDescent="0.2">
      <c r="E22" s="4" t="str">
        <f t="shared" si="3"/>
        <v>MM/DD/YYYY</v>
      </c>
      <c r="G22" s="9" t="str">
        <f t="shared" si="0"/>
        <v>BV-0MM/DD/YYYY</v>
      </c>
      <c r="H22" s="9" t="s">
        <v>205</v>
      </c>
      <c r="I22" s="19" t="str">
        <f>Budget!C22</f>
        <v>414007</v>
      </c>
      <c r="J22" s="19">
        <f t="shared" si="2"/>
        <v>0</v>
      </c>
      <c r="K22" s="19"/>
      <c r="L22" s="20"/>
      <c r="M22" s="19"/>
      <c r="N22" s="20"/>
      <c r="O22" s="21"/>
      <c r="P22" s="21"/>
      <c r="Q22" s="21"/>
      <c r="R22" s="21"/>
      <c r="S22" s="21"/>
      <c r="T22" s="21"/>
      <c r="U22" s="40" t="str">
        <f>Budget!D22</f>
        <v>Registration Fee-Current Year</v>
      </c>
      <c r="V22" s="46">
        <f>-Budget!E22</f>
        <v>0</v>
      </c>
      <c r="W22" s="1" t="e">
        <f t="shared" si="1"/>
        <v>#VALUE!</v>
      </c>
      <c r="Z22" s="1" t="s">
        <v>205</v>
      </c>
      <c r="AA22" s="1">
        <v>303101</v>
      </c>
    </row>
    <row r="23" spans="5:27" x14ac:dyDescent="0.2">
      <c r="E23" s="4" t="str">
        <f t="shared" si="3"/>
        <v>MM/DD/YYYY</v>
      </c>
      <c r="G23" s="9" t="str">
        <f t="shared" si="0"/>
        <v>BV-0MM/DD/YYYY</v>
      </c>
      <c r="H23" s="9" t="s">
        <v>205</v>
      </c>
      <c r="I23" s="19" t="str">
        <f>Budget!C23</f>
        <v>414008</v>
      </c>
      <c r="J23" s="19">
        <f t="shared" si="2"/>
        <v>0</v>
      </c>
      <c r="K23" s="19"/>
      <c r="L23" s="20"/>
      <c r="M23" s="19"/>
      <c r="N23" s="20"/>
      <c r="O23" s="21"/>
      <c r="P23" s="21"/>
      <c r="Q23" s="21"/>
      <c r="R23" s="21"/>
      <c r="S23" s="21"/>
      <c r="T23" s="21"/>
      <c r="U23" s="40" t="str">
        <f>Budget!D23</f>
        <v>Student Accident Insurance Fee</v>
      </c>
      <c r="V23" s="46">
        <f>-Budget!E23</f>
        <v>0</v>
      </c>
      <c r="W23" s="1" t="e">
        <f t="shared" si="1"/>
        <v>#VALUE!</v>
      </c>
      <c r="Z23" s="1" t="s">
        <v>205</v>
      </c>
      <c r="AA23" s="1">
        <v>303101</v>
      </c>
    </row>
    <row r="24" spans="5:27" x14ac:dyDescent="0.2">
      <c r="E24" s="4" t="str">
        <f t="shared" si="3"/>
        <v>MM/DD/YYYY</v>
      </c>
      <c r="G24" s="9" t="str">
        <f t="shared" si="0"/>
        <v>BV-0MM/DD/YYYY</v>
      </c>
      <c r="H24" s="9" t="s">
        <v>205</v>
      </c>
      <c r="I24" s="19" t="str">
        <f>Budget!C24</f>
        <v>414009</v>
      </c>
      <c r="J24" s="19">
        <f t="shared" si="2"/>
        <v>0</v>
      </c>
      <c r="K24" s="19"/>
      <c r="L24" s="20"/>
      <c r="M24" s="19"/>
      <c r="N24" s="20"/>
      <c r="O24" s="21"/>
      <c r="P24" s="21"/>
      <c r="Q24" s="21"/>
      <c r="R24" s="21"/>
      <c r="S24" s="21"/>
      <c r="T24" s="21"/>
      <c r="U24" s="40" t="str">
        <f>Budget!D24</f>
        <v>Book Fee</v>
      </c>
      <c r="V24" s="46">
        <f>-Budget!E24</f>
        <v>0</v>
      </c>
      <c r="W24" s="1" t="e">
        <f t="shared" si="1"/>
        <v>#VALUE!</v>
      </c>
      <c r="Z24" s="1" t="s">
        <v>205</v>
      </c>
      <c r="AA24" s="1">
        <v>303101</v>
      </c>
    </row>
    <row r="25" spans="5:27" x14ac:dyDescent="0.2">
      <c r="E25" s="4" t="str">
        <f t="shared" si="3"/>
        <v>MM/DD/YYYY</v>
      </c>
      <c r="G25" s="9" t="str">
        <f t="shared" si="0"/>
        <v>BV-0MM/DD/YYYY</v>
      </c>
      <c r="H25" s="9" t="s">
        <v>205</v>
      </c>
      <c r="I25" s="19" t="str">
        <f>Budget!C25</f>
        <v>414010</v>
      </c>
      <c r="J25" s="19">
        <f t="shared" si="2"/>
        <v>0</v>
      </c>
      <c r="K25" s="19"/>
      <c r="L25" s="20"/>
      <c r="M25" s="19"/>
      <c r="N25" s="20"/>
      <c r="O25" s="21"/>
      <c r="P25" s="21"/>
      <c r="Q25" s="21"/>
      <c r="R25" s="21"/>
      <c r="S25" s="21"/>
      <c r="T25" s="21"/>
      <c r="U25" s="40" t="str">
        <f>Budget!D25</f>
        <v>Tuition-Scholarship/Donation from Outside</v>
      </c>
      <c r="V25" s="46">
        <f>-Budget!E25</f>
        <v>0</v>
      </c>
      <c r="W25" s="1" t="e">
        <f t="shared" si="1"/>
        <v>#VALUE!</v>
      </c>
      <c r="Z25" s="1" t="s">
        <v>205</v>
      </c>
      <c r="AA25" s="1">
        <v>303101</v>
      </c>
    </row>
    <row r="26" spans="5:27" x14ac:dyDescent="0.2">
      <c r="E26" s="4" t="str">
        <f t="shared" si="3"/>
        <v>MM/DD/YYYY</v>
      </c>
      <c r="G26" s="9" t="str">
        <f t="shared" si="0"/>
        <v>BV-0MM/DD/YYYY</v>
      </c>
      <c r="H26" s="9" t="s">
        <v>205</v>
      </c>
      <c r="I26" s="19" t="str">
        <f>Budget!C26</f>
        <v>414011</v>
      </c>
      <c r="J26" s="19">
        <f t="shared" si="2"/>
        <v>0</v>
      </c>
      <c r="K26" s="19"/>
      <c r="L26" s="20"/>
      <c r="M26" s="19"/>
      <c r="N26" s="20"/>
      <c r="O26" s="21"/>
      <c r="P26" s="21"/>
      <c r="Q26" s="21"/>
      <c r="R26" s="21"/>
      <c r="S26" s="21"/>
      <c r="T26" s="21"/>
      <c r="U26" s="40" t="str">
        <f>Budget!D26</f>
        <v>Tuition Insurance Fees</v>
      </c>
      <c r="V26" s="46">
        <f>-Budget!E26</f>
        <v>0</v>
      </c>
      <c r="W26" s="1" t="e">
        <f t="shared" si="1"/>
        <v>#VALUE!</v>
      </c>
      <c r="Z26" s="1" t="s">
        <v>205</v>
      </c>
      <c r="AA26" s="1">
        <v>303101</v>
      </c>
    </row>
    <row r="27" spans="5:27" x14ac:dyDescent="0.2">
      <c r="E27" s="4" t="str">
        <f t="shared" si="3"/>
        <v>MM/DD/YYYY</v>
      </c>
      <c r="G27" s="9" t="str">
        <f t="shared" si="0"/>
        <v>BV-0MM/DD/YYYY</v>
      </c>
      <c r="H27" s="9" t="s">
        <v>205</v>
      </c>
      <c r="I27" s="19" t="str">
        <f>Budget!C27</f>
        <v>414013</v>
      </c>
      <c r="J27" s="19">
        <f t="shared" si="2"/>
        <v>0</v>
      </c>
      <c r="K27" s="19"/>
      <c r="L27" s="20"/>
      <c r="M27" s="19"/>
      <c r="N27" s="20"/>
      <c r="O27" s="21"/>
      <c r="P27" s="21"/>
      <c r="Q27" s="21"/>
      <c r="R27" s="21"/>
      <c r="S27" s="21"/>
      <c r="T27" s="21"/>
      <c r="U27" s="40" t="str">
        <f>Budget!D27</f>
        <v>Other Fees</v>
      </c>
      <c r="V27" s="46">
        <f>-Budget!E27</f>
        <v>0</v>
      </c>
      <c r="W27" s="1" t="e">
        <f t="shared" si="1"/>
        <v>#VALUE!</v>
      </c>
      <c r="Z27" s="1" t="s">
        <v>205</v>
      </c>
      <c r="AA27" s="1">
        <v>303101</v>
      </c>
    </row>
    <row r="28" spans="5:27" x14ac:dyDescent="0.2">
      <c r="E28" s="4" t="str">
        <f t="shared" si="3"/>
        <v>MM/DD/YYYY</v>
      </c>
      <c r="G28" s="9" t="str">
        <f t="shared" si="0"/>
        <v>BV-0MM/DD/YYYY</v>
      </c>
      <c r="H28" s="9" t="s">
        <v>205</v>
      </c>
      <c r="I28" s="19" t="str">
        <f>Budget!C28</f>
        <v>434010</v>
      </c>
      <c r="J28" s="19">
        <f t="shared" si="2"/>
        <v>0</v>
      </c>
      <c r="K28" s="19"/>
      <c r="L28" s="20"/>
      <c r="M28" s="19"/>
      <c r="N28" s="20"/>
      <c r="O28" s="21"/>
      <c r="P28" s="21"/>
      <c r="Q28" s="21"/>
      <c r="R28" s="21"/>
      <c r="S28" s="21"/>
      <c r="T28" s="21"/>
      <c r="U28" s="40" t="str">
        <f>Budget!D28</f>
        <v>Tuition - Scholarship/Donation from Outside</v>
      </c>
      <c r="V28" s="46">
        <f>-Budget!E28</f>
        <v>0</v>
      </c>
      <c r="W28" s="1" t="e">
        <f t="shared" si="1"/>
        <v>#VALUE!</v>
      </c>
      <c r="Z28" s="1" t="s">
        <v>205</v>
      </c>
      <c r="AA28" s="1">
        <v>303101</v>
      </c>
    </row>
    <row r="29" spans="5:27" x14ac:dyDescent="0.2">
      <c r="E29" s="4" t="str">
        <f t="shared" si="3"/>
        <v>MM/DD/YYYY</v>
      </c>
      <c r="G29" s="9" t="str">
        <f t="shared" si="0"/>
        <v>BV-0MM/DD/YYYY</v>
      </c>
      <c r="H29" s="9" t="s">
        <v>205</v>
      </c>
      <c r="I29" s="19" t="str">
        <f>Budget!C29</f>
        <v>434011</v>
      </c>
      <c r="J29" s="19">
        <f t="shared" si="2"/>
        <v>0</v>
      </c>
      <c r="K29" s="19"/>
      <c r="L29" s="20"/>
      <c r="M29" s="19"/>
      <c r="N29" s="20"/>
      <c r="O29" s="21"/>
      <c r="P29" s="21"/>
      <c r="Q29" s="21"/>
      <c r="R29" s="21"/>
      <c r="S29" s="21"/>
      <c r="T29" s="21"/>
      <c r="U29" s="40" t="str">
        <f>Budget!D29</f>
        <v>Diocesan Tuition Assistance Reduction Grants</v>
      </c>
      <c r="V29" s="46">
        <f>-Budget!E29</f>
        <v>0</v>
      </c>
      <c r="W29" s="1" t="e">
        <f t="shared" si="1"/>
        <v>#VALUE!</v>
      </c>
      <c r="Z29" s="1" t="s">
        <v>205</v>
      </c>
      <c r="AA29" s="1">
        <v>303101</v>
      </c>
    </row>
    <row r="30" spans="5:27" x14ac:dyDescent="0.2">
      <c r="E30" s="4" t="str">
        <f t="shared" si="3"/>
        <v>MM/DD/YYYY</v>
      </c>
      <c r="G30" s="9" t="str">
        <f t="shared" si="0"/>
        <v>BV-0MM/DD/YYYY</v>
      </c>
      <c r="H30" s="9" t="s">
        <v>205</v>
      </c>
      <c r="I30" s="19" t="str">
        <f>Budget!C30</f>
        <v>434012</v>
      </c>
      <c r="J30" s="19">
        <f t="shared" si="2"/>
        <v>0</v>
      </c>
      <c r="K30" s="19"/>
      <c r="L30" s="20"/>
      <c r="M30" s="19"/>
      <c r="N30" s="20"/>
      <c r="O30" s="21"/>
      <c r="P30" s="21"/>
      <c r="Q30" s="21"/>
      <c r="R30" s="21"/>
      <c r="S30" s="21"/>
      <c r="T30" s="21"/>
      <c r="U30" s="40" t="str">
        <f>Budget!D30</f>
        <v>Tuition Assistance from Parish</v>
      </c>
      <c r="V30" s="46">
        <f>-Budget!E30</f>
        <v>0</v>
      </c>
      <c r="W30" s="1" t="e">
        <f t="shared" si="1"/>
        <v>#VALUE!</v>
      </c>
      <c r="Z30" s="1" t="s">
        <v>205</v>
      </c>
      <c r="AA30" s="1">
        <v>303101</v>
      </c>
    </row>
    <row r="31" spans="5:27" x14ac:dyDescent="0.2">
      <c r="E31" s="4" t="str">
        <f t="shared" si="3"/>
        <v>MM/DD/YYYY</v>
      </c>
      <c r="G31" s="9" t="str">
        <f t="shared" si="0"/>
        <v>BV-0MM/DD/YYYY</v>
      </c>
      <c r="H31" s="9" t="s">
        <v>205</v>
      </c>
      <c r="I31" s="19" t="str">
        <f>Budget!C31</f>
        <v>434014</v>
      </c>
      <c r="J31" s="19">
        <f t="shared" si="2"/>
        <v>0</v>
      </c>
      <c r="K31" s="19"/>
      <c r="L31" s="20"/>
      <c r="M31" s="19"/>
      <c r="N31" s="20"/>
      <c r="O31" s="21"/>
      <c r="P31" s="21"/>
      <c r="Q31" s="21"/>
      <c r="R31" s="21"/>
      <c r="S31" s="21"/>
      <c r="T31" s="21"/>
      <c r="U31" s="40" t="str">
        <f>Budget!D31</f>
        <v>Tuition Reduction</v>
      </c>
      <c r="V31" s="46">
        <f>-Budget!E31</f>
        <v>0</v>
      </c>
      <c r="W31" s="1" t="e">
        <f t="shared" si="1"/>
        <v>#VALUE!</v>
      </c>
      <c r="Z31" s="1" t="s">
        <v>205</v>
      </c>
      <c r="AA31" s="1">
        <v>303101</v>
      </c>
    </row>
    <row r="32" spans="5:27" x14ac:dyDescent="0.2">
      <c r="E32" s="4" t="str">
        <f t="shared" si="3"/>
        <v>MM/DD/YYYY</v>
      </c>
      <c r="G32" s="9" t="str">
        <f t="shared" si="0"/>
        <v>BV-0MM/DD/YYYY</v>
      </c>
      <c r="H32" s="9" t="s">
        <v>205</v>
      </c>
      <c r="I32" s="19" t="str">
        <f>Budget!C32</f>
        <v>434015</v>
      </c>
      <c r="J32" s="19">
        <f t="shared" si="2"/>
        <v>0</v>
      </c>
      <c r="K32" s="19"/>
      <c r="L32" s="20"/>
      <c r="M32" s="19"/>
      <c r="N32" s="20"/>
      <c r="O32" s="21"/>
      <c r="P32" s="21"/>
      <c r="Q32" s="21"/>
      <c r="R32" s="21"/>
      <c r="S32" s="21"/>
      <c r="T32" s="21"/>
      <c r="U32" s="40" t="str">
        <f>Budget!D32</f>
        <v>Tuition Discounts</v>
      </c>
      <c r="V32" s="46">
        <f>-Budget!E32</f>
        <v>0</v>
      </c>
      <c r="W32" s="1" t="e">
        <f t="shared" si="1"/>
        <v>#VALUE!</v>
      </c>
      <c r="Z32" s="1" t="s">
        <v>205</v>
      </c>
      <c r="AA32" s="1">
        <v>303101</v>
      </c>
    </row>
    <row r="33" spans="5:27" x14ac:dyDescent="0.2">
      <c r="E33" s="4" t="str">
        <f t="shared" si="3"/>
        <v>MM/DD/YYYY</v>
      </c>
      <c r="G33" s="9" t="str">
        <f t="shared" si="0"/>
        <v>BV-0MM/DD/YYYY</v>
      </c>
      <c r="H33" s="9" t="s">
        <v>205</v>
      </c>
      <c r="I33" s="19" t="str">
        <f>Budget!C33</f>
        <v>434016</v>
      </c>
      <c r="J33" s="19">
        <f t="shared" si="2"/>
        <v>0</v>
      </c>
      <c r="K33" s="19"/>
      <c r="L33" s="20"/>
      <c r="M33" s="19"/>
      <c r="N33" s="20"/>
      <c r="O33" s="21"/>
      <c r="P33" s="21"/>
      <c r="Q33" s="21"/>
      <c r="R33" s="21"/>
      <c r="S33" s="21"/>
      <c r="T33" s="21"/>
      <c r="U33" s="40" t="str">
        <f>Budget!D33</f>
        <v>Tuition Refunds</v>
      </c>
      <c r="V33" s="46">
        <f>-Budget!E33</f>
        <v>0</v>
      </c>
      <c r="W33" s="1" t="e">
        <f t="shared" si="1"/>
        <v>#VALUE!</v>
      </c>
      <c r="Z33" s="1" t="s">
        <v>205</v>
      </c>
      <c r="AA33" s="1">
        <v>303101</v>
      </c>
    </row>
    <row r="34" spans="5:27" x14ac:dyDescent="0.2">
      <c r="E34" s="4" t="str">
        <f t="shared" si="3"/>
        <v>MM/DD/YYYY</v>
      </c>
      <c r="G34" s="9" t="str">
        <f t="shared" si="0"/>
        <v>BV-0MM/DD/YYYY</v>
      </c>
      <c r="H34" s="9" t="s">
        <v>205</v>
      </c>
      <c r="I34" s="19" t="str">
        <f>Budget!C34</f>
        <v>434017</v>
      </c>
      <c r="J34" s="19">
        <f t="shared" si="2"/>
        <v>0</v>
      </c>
      <c r="K34" s="19"/>
      <c r="L34" s="20"/>
      <c r="M34" s="19"/>
      <c r="N34" s="20"/>
      <c r="O34" s="21"/>
      <c r="P34" s="21"/>
      <c r="Q34" s="21"/>
      <c r="R34" s="21"/>
      <c r="S34" s="21"/>
      <c r="T34" s="21"/>
      <c r="U34" s="40" t="str">
        <f>Budget!D34</f>
        <v>Tuition Unrecoverable</v>
      </c>
      <c r="V34" s="46">
        <f>-Budget!E34</f>
        <v>0</v>
      </c>
      <c r="W34" s="1" t="e">
        <f t="shared" si="1"/>
        <v>#VALUE!</v>
      </c>
      <c r="Z34" s="1" t="s">
        <v>205</v>
      </c>
      <c r="AA34" s="1">
        <v>303101</v>
      </c>
    </row>
    <row r="35" spans="5:27" x14ac:dyDescent="0.2">
      <c r="E35" s="4" t="str">
        <f t="shared" si="3"/>
        <v>MM/DD/YYYY</v>
      </c>
      <c r="G35" s="9" t="str">
        <f t="shared" si="0"/>
        <v>BV-0MM/DD/YYYY</v>
      </c>
      <c r="H35" s="9" t="s">
        <v>205</v>
      </c>
      <c r="I35" s="19" t="str">
        <f>Budget!C35</f>
        <v>454018</v>
      </c>
      <c r="J35" s="19">
        <f t="shared" si="2"/>
        <v>0</v>
      </c>
      <c r="K35" s="19"/>
      <c r="L35" s="20"/>
      <c r="M35" s="19"/>
      <c r="N35" s="20"/>
      <c r="O35" s="21"/>
      <c r="P35" s="21"/>
      <c r="Q35" s="21"/>
      <c r="R35" s="21"/>
      <c r="S35" s="21"/>
      <c r="T35" s="21"/>
      <c r="U35" s="40" t="str">
        <f>Budget!D35</f>
        <v>Parish Subsidies</v>
      </c>
      <c r="V35" s="46">
        <f>-Budget!E35</f>
        <v>0</v>
      </c>
      <c r="W35" s="1" t="e">
        <f t="shared" si="1"/>
        <v>#VALUE!</v>
      </c>
      <c r="Z35" s="1" t="s">
        <v>205</v>
      </c>
      <c r="AA35" s="1">
        <v>303101</v>
      </c>
    </row>
    <row r="36" spans="5:27" x14ac:dyDescent="0.2">
      <c r="E36" s="4" t="str">
        <f t="shared" si="3"/>
        <v>MM/DD/YYYY</v>
      </c>
      <c r="G36" s="9" t="str">
        <f t="shared" si="0"/>
        <v>BV-0MM/DD/YYYY</v>
      </c>
      <c r="H36" s="9" t="s">
        <v>205</v>
      </c>
      <c r="I36" s="19" t="str">
        <f>Budget!C36</f>
        <v>454100</v>
      </c>
      <c r="J36" s="19">
        <f t="shared" si="2"/>
        <v>0</v>
      </c>
      <c r="K36" s="19"/>
      <c r="L36" s="20"/>
      <c r="M36" s="19"/>
      <c r="N36" s="20"/>
      <c r="O36" s="21"/>
      <c r="P36" s="21"/>
      <c r="Q36" s="21"/>
      <c r="R36" s="21"/>
      <c r="S36" s="21"/>
      <c r="T36" s="21"/>
      <c r="U36" s="40" t="str">
        <f>Budget!D36</f>
        <v>Parish Tuition Assistnace</v>
      </c>
      <c r="V36" s="46">
        <f>-Budget!E36</f>
        <v>0</v>
      </c>
      <c r="W36" s="1" t="e">
        <f t="shared" si="1"/>
        <v>#VALUE!</v>
      </c>
      <c r="Z36" s="1" t="s">
        <v>205</v>
      </c>
      <c r="AA36" s="1">
        <v>303101</v>
      </c>
    </row>
    <row r="37" spans="5:27" x14ac:dyDescent="0.2">
      <c r="E37" s="4" t="str">
        <f t="shared" si="3"/>
        <v>MM/DD/YYYY</v>
      </c>
      <c r="G37" s="9" t="str">
        <f t="shared" si="0"/>
        <v>BV-0MM/DD/YYYY</v>
      </c>
      <c r="H37" s="9" t="s">
        <v>205</v>
      </c>
      <c r="I37" s="19" t="str">
        <f>Budget!C37</f>
        <v>454201</v>
      </c>
      <c r="J37" s="19">
        <f t="shared" si="2"/>
        <v>0</v>
      </c>
      <c r="K37" s="19"/>
      <c r="L37" s="20"/>
      <c r="M37" s="19"/>
      <c r="N37" s="20"/>
      <c r="O37" s="21"/>
      <c r="P37" s="21"/>
      <c r="Q37" s="21"/>
      <c r="R37" s="21"/>
      <c r="S37" s="21"/>
      <c r="T37" s="21"/>
      <c r="U37" s="40" t="str">
        <f>Budget!D37</f>
        <v>Bishops Annual Appeal (BAA)</v>
      </c>
      <c r="V37" s="46">
        <f>-Budget!E37</f>
        <v>0</v>
      </c>
      <c r="W37" s="1" t="e">
        <f t="shared" si="1"/>
        <v>#VALUE!</v>
      </c>
      <c r="Z37" s="1" t="s">
        <v>205</v>
      </c>
      <c r="AA37" s="1">
        <v>303101</v>
      </c>
    </row>
    <row r="38" spans="5:27" x14ac:dyDescent="0.2">
      <c r="E38" s="4" t="str">
        <f t="shared" si="3"/>
        <v>MM/DD/YYYY</v>
      </c>
      <c r="G38" s="9" t="str">
        <f t="shared" si="0"/>
        <v>BV-0MM/DD/YYYY</v>
      </c>
      <c r="H38" s="9" t="s">
        <v>205</v>
      </c>
      <c r="I38" s="19" t="str">
        <f>Budget!C38</f>
        <v>454203</v>
      </c>
      <c r="J38" s="19">
        <f t="shared" si="2"/>
        <v>0</v>
      </c>
      <c r="K38" s="19"/>
      <c r="L38" s="20"/>
      <c r="M38" s="19"/>
      <c r="N38" s="20"/>
      <c r="O38" s="21"/>
      <c r="P38" s="21"/>
      <c r="Q38" s="21"/>
      <c r="R38" s="21"/>
      <c r="S38" s="21"/>
      <c r="T38" s="21"/>
      <c r="U38" s="40" t="str">
        <f>Budget!D38</f>
        <v>Black and Indian Home Missions</v>
      </c>
      <c r="V38" s="46">
        <f>-Budget!E38</f>
        <v>0</v>
      </c>
      <c r="W38" s="1" t="e">
        <f t="shared" si="1"/>
        <v>#VALUE!</v>
      </c>
      <c r="Z38" s="1" t="s">
        <v>205</v>
      </c>
      <c r="AA38" s="1">
        <v>303101</v>
      </c>
    </row>
    <row r="39" spans="5:27" x14ac:dyDescent="0.2">
      <c r="E39" s="4" t="str">
        <f t="shared" si="3"/>
        <v>MM/DD/YYYY</v>
      </c>
      <c r="G39" s="9" t="str">
        <f t="shared" si="0"/>
        <v>BV-0MM/DD/YYYY</v>
      </c>
      <c r="H39" s="9" t="s">
        <v>205</v>
      </c>
      <c r="I39" s="19" t="str">
        <f>Budget!C39</f>
        <v>474206</v>
      </c>
      <c r="J39" s="19">
        <f t="shared" si="2"/>
        <v>0</v>
      </c>
      <c r="K39" s="19"/>
      <c r="L39" s="20"/>
      <c r="M39" s="19"/>
      <c r="N39" s="20"/>
      <c r="O39" s="21"/>
      <c r="P39" s="21"/>
      <c r="Q39" s="21"/>
      <c r="R39" s="21"/>
      <c r="S39" s="21"/>
      <c r="T39" s="21"/>
      <c r="U39" s="40" t="str">
        <f>Budget!D39</f>
        <v>Gifts/Donations/Bequests - Unrestricted</v>
      </c>
      <c r="V39" s="46">
        <f>-Budget!E39</f>
        <v>0</v>
      </c>
      <c r="W39" s="1" t="e">
        <f t="shared" si="1"/>
        <v>#VALUE!</v>
      </c>
      <c r="Z39" s="1" t="s">
        <v>205</v>
      </c>
      <c r="AA39" s="1">
        <v>303101</v>
      </c>
    </row>
    <row r="40" spans="5:27" x14ac:dyDescent="0.2">
      <c r="E40" s="4" t="str">
        <f t="shared" si="3"/>
        <v>MM/DD/YYYY</v>
      </c>
      <c r="G40" s="9" t="str">
        <f t="shared" si="0"/>
        <v>BV-0MM/DD/YYYY</v>
      </c>
      <c r="H40" s="9" t="s">
        <v>205</v>
      </c>
      <c r="I40" s="19" t="str">
        <f>Budget!C40</f>
        <v>474211</v>
      </c>
      <c r="J40" s="19">
        <f t="shared" si="2"/>
        <v>0</v>
      </c>
      <c r="K40" s="19"/>
      <c r="L40" s="20"/>
      <c r="M40" s="19"/>
      <c r="N40" s="20"/>
      <c r="O40" s="21"/>
      <c r="P40" s="21"/>
      <c r="Q40" s="21"/>
      <c r="R40" s="21"/>
      <c r="S40" s="21"/>
      <c r="T40" s="21"/>
      <c r="U40" s="40" t="str">
        <f>Budget!D40</f>
        <v>Gifts/Donations/Bequests - Restricted</v>
      </c>
      <c r="V40" s="46">
        <f>-Budget!E40</f>
        <v>0</v>
      </c>
      <c r="W40" s="1" t="e">
        <f t="shared" si="1"/>
        <v>#VALUE!</v>
      </c>
      <c r="Z40" s="1" t="s">
        <v>205</v>
      </c>
      <c r="AA40" s="1">
        <v>303101</v>
      </c>
    </row>
    <row r="41" spans="5:27" x14ac:dyDescent="0.2">
      <c r="E41" s="4" t="str">
        <f t="shared" si="3"/>
        <v>MM/DD/YYYY</v>
      </c>
      <c r="G41" s="9" t="str">
        <f t="shared" si="0"/>
        <v>BV-0MM/DD/YYYY</v>
      </c>
      <c r="H41" s="9" t="s">
        <v>205</v>
      </c>
      <c r="I41" s="19" t="str">
        <f>Budget!C41</f>
        <v>474230</v>
      </c>
      <c r="J41" s="19">
        <f t="shared" si="2"/>
        <v>0</v>
      </c>
      <c r="K41" s="19"/>
      <c r="L41" s="20"/>
      <c r="M41" s="19"/>
      <c r="N41" s="20"/>
      <c r="O41" s="21"/>
      <c r="P41" s="21"/>
      <c r="Q41" s="21"/>
      <c r="R41" s="21"/>
      <c r="S41" s="21"/>
      <c r="T41" s="21"/>
      <c r="U41" s="40" t="str">
        <f>Budget!D41</f>
        <v>Parents' Organizations</v>
      </c>
      <c r="V41" s="46">
        <f>-Budget!E41</f>
        <v>0</v>
      </c>
      <c r="W41" s="1" t="e">
        <f t="shared" si="1"/>
        <v>#VALUE!</v>
      </c>
      <c r="Z41" s="1" t="s">
        <v>205</v>
      </c>
      <c r="AA41" s="1">
        <v>303101</v>
      </c>
    </row>
    <row r="42" spans="5:27" x14ac:dyDescent="0.2">
      <c r="E42" s="4" t="str">
        <f t="shared" si="3"/>
        <v>MM/DD/YYYY</v>
      </c>
      <c r="G42" s="9" t="str">
        <f t="shared" si="0"/>
        <v>BV-0MM/DD/YYYY</v>
      </c>
      <c r="H42" s="9" t="s">
        <v>205</v>
      </c>
      <c r="I42" s="19" t="str">
        <f>Budget!C42</f>
        <v>474231</v>
      </c>
      <c r="J42" s="19">
        <f t="shared" si="2"/>
        <v>0</v>
      </c>
      <c r="K42" s="19"/>
      <c r="L42" s="20"/>
      <c r="M42" s="19"/>
      <c r="N42" s="20"/>
      <c r="O42" s="21"/>
      <c r="P42" s="21"/>
      <c r="Q42" s="21"/>
      <c r="R42" s="21"/>
      <c r="S42" s="21"/>
      <c r="T42" s="21"/>
      <c r="U42" s="40" t="str">
        <f>Budget!D42</f>
        <v>Student Fund Raising (Net)</v>
      </c>
      <c r="V42" s="46">
        <f>-Budget!E42</f>
        <v>0</v>
      </c>
      <c r="W42" s="1" t="e">
        <f t="shared" ref="W42:W71" si="4">$H$6</f>
        <v>#VALUE!</v>
      </c>
      <c r="Z42" s="1" t="s">
        <v>205</v>
      </c>
      <c r="AA42" s="1">
        <v>303101</v>
      </c>
    </row>
    <row r="43" spans="5:27" x14ac:dyDescent="0.2">
      <c r="E43" s="4" t="str">
        <f t="shared" si="3"/>
        <v>MM/DD/YYYY</v>
      </c>
      <c r="G43" s="9" t="str">
        <f t="shared" si="0"/>
        <v>BV-0MM/DD/YYYY</v>
      </c>
      <c r="H43" s="9" t="s">
        <v>205</v>
      </c>
      <c r="I43" s="19" t="str">
        <f>Budget!C43</f>
        <v>474232</v>
      </c>
      <c r="J43" s="19">
        <f t="shared" si="2"/>
        <v>0</v>
      </c>
      <c r="K43" s="19"/>
      <c r="L43" s="20"/>
      <c r="M43" s="19"/>
      <c r="N43" s="20"/>
      <c r="O43" s="21"/>
      <c r="P43" s="21"/>
      <c r="Q43" s="21"/>
      <c r="R43" s="21"/>
      <c r="S43" s="21"/>
      <c r="T43" s="21"/>
      <c r="U43" s="40" t="str">
        <f>Budget!D43</f>
        <v>Special Fund Raising Events (Net)</v>
      </c>
      <c r="V43" s="46">
        <f>-Budget!E43</f>
        <v>0</v>
      </c>
      <c r="W43" s="1" t="e">
        <f t="shared" si="4"/>
        <v>#VALUE!</v>
      </c>
      <c r="Z43" s="1" t="s">
        <v>205</v>
      </c>
      <c r="AA43" s="1">
        <v>303101</v>
      </c>
    </row>
    <row r="44" spans="5:27" x14ac:dyDescent="0.2">
      <c r="E44" s="4" t="str">
        <f t="shared" si="3"/>
        <v>MM/DD/YYYY</v>
      </c>
      <c r="G44" s="9" t="str">
        <f t="shared" si="0"/>
        <v>BV-0MM/DD/YYYY</v>
      </c>
      <c r="H44" s="9" t="s">
        <v>205</v>
      </c>
      <c r="I44" s="19" t="str">
        <f>Budget!C44</f>
        <v>474270</v>
      </c>
      <c r="J44" s="19">
        <f t="shared" si="2"/>
        <v>0</v>
      </c>
      <c r="K44" s="19"/>
      <c r="L44" s="20"/>
      <c r="M44" s="19"/>
      <c r="N44" s="20"/>
      <c r="O44" s="21"/>
      <c r="P44" s="21"/>
      <c r="Q44" s="21"/>
      <c r="R44" s="21"/>
      <c r="S44" s="21"/>
      <c r="T44" s="21"/>
      <c r="U44" s="40" t="str">
        <f>Budget!D44</f>
        <v>School Development</v>
      </c>
      <c r="V44" s="46">
        <f>-Budget!E44</f>
        <v>0</v>
      </c>
      <c r="W44" s="1" t="e">
        <f t="shared" si="4"/>
        <v>#VALUE!</v>
      </c>
      <c r="Z44" s="1" t="s">
        <v>205</v>
      </c>
      <c r="AA44" s="1">
        <v>303101</v>
      </c>
    </row>
    <row r="45" spans="5:27" x14ac:dyDescent="0.2">
      <c r="E45" s="4" t="str">
        <f t="shared" si="3"/>
        <v>MM/DD/YYYY</v>
      </c>
      <c r="G45" s="9" t="str">
        <f t="shared" si="0"/>
        <v>BV-0MM/DD/YYYY</v>
      </c>
      <c r="H45" s="9" t="s">
        <v>205</v>
      </c>
      <c r="I45" s="19" t="str">
        <f>Budget!C45</f>
        <v>474414</v>
      </c>
      <c r="J45" s="19">
        <f t="shared" si="2"/>
        <v>0</v>
      </c>
      <c r="K45" s="19"/>
      <c r="L45" s="20"/>
      <c r="M45" s="19"/>
      <c r="N45" s="20"/>
      <c r="O45" s="21"/>
      <c r="P45" s="21"/>
      <c r="Q45" s="21"/>
      <c r="R45" s="21"/>
      <c r="S45" s="21"/>
      <c r="T45" s="21"/>
      <c r="U45" s="40" t="str">
        <f>Budget!D45</f>
        <v>Income from Endowments</v>
      </c>
      <c r="V45" s="46">
        <f>-Budget!E45</f>
        <v>0</v>
      </c>
      <c r="W45" s="1" t="e">
        <f t="shared" si="4"/>
        <v>#VALUE!</v>
      </c>
      <c r="Z45" s="1" t="s">
        <v>205</v>
      </c>
      <c r="AA45" s="1">
        <v>303101</v>
      </c>
    </row>
    <row r="46" spans="5:27" x14ac:dyDescent="0.2">
      <c r="E46" s="4" t="str">
        <f t="shared" si="3"/>
        <v>MM/DD/YYYY</v>
      </c>
      <c r="G46" s="9" t="str">
        <f t="shared" si="0"/>
        <v>BV-0MM/DD/YYYY</v>
      </c>
      <c r="H46" s="9" t="s">
        <v>205</v>
      </c>
      <c r="I46" s="19" t="str">
        <f>Budget!C46</f>
        <v>474505</v>
      </c>
      <c r="J46" s="19">
        <f t="shared" si="2"/>
        <v>0</v>
      </c>
      <c r="K46" s="19"/>
      <c r="L46" s="20"/>
      <c r="M46" s="19"/>
      <c r="N46" s="20"/>
      <c r="O46" s="21"/>
      <c r="P46" s="21"/>
      <c r="Q46" s="21"/>
      <c r="R46" s="21"/>
      <c r="S46" s="21"/>
      <c r="T46" s="21"/>
      <c r="U46" s="40" t="str">
        <f>Budget!D46</f>
        <v>Realized Gain (Loss) on Sale of Investments</v>
      </c>
      <c r="V46" s="46">
        <f>-Budget!E46</f>
        <v>0</v>
      </c>
      <c r="W46" s="1" t="e">
        <f t="shared" si="4"/>
        <v>#VALUE!</v>
      </c>
      <c r="Z46" s="1" t="s">
        <v>205</v>
      </c>
      <c r="AA46" s="1">
        <v>303101</v>
      </c>
    </row>
    <row r="47" spans="5:27" x14ac:dyDescent="0.2">
      <c r="E47" s="4" t="str">
        <f t="shared" si="3"/>
        <v>MM/DD/YYYY</v>
      </c>
      <c r="G47" s="9" t="str">
        <f t="shared" si="0"/>
        <v>BV-0MM/DD/YYYY</v>
      </c>
      <c r="H47" s="9" t="s">
        <v>205</v>
      </c>
      <c r="I47" s="19" t="str">
        <f>Budget!C47</f>
        <v>474605</v>
      </c>
      <c r="J47" s="19">
        <f t="shared" si="2"/>
        <v>0</v>
      </c>
      <c r="K47" s="19"/>
      <c r="L47" s="20"/>
      <c r="M47" s="19"/>
      <c r="N47" s="20"/>
      <c r="O47" s="21"/>
      <c r="P47" s="21"/>
      <c r="Q47" s="21"/>
      <c r="R47" s="21"/>
      <c r="S47" s="21"/>
      <c r="T47" s="21"/>
      <c r="U47" s="40" t="str">
        <f>Budget!D47</f>
        <v>Unrealized Gain (Loss) on Investments</v>
      </c>
      <c r="V47" s="46">
        <f>-Budget!E47</f>
        <v>0</v>
      </c>
      <c r="W47" s="1" t="e">
        <f t="shared" si="4"/>
        <v>#VALUE!</v>
      </c>
      <c r="Z47" s="1" t="s">
        <v>205</v>
      </c>
      <c r="AA47" s="1">
        <v>303101</v>
      </c>
    </row>
    <row r="48" spans="5:27" x14ac:dyDescent="0.2">
      <c r="E48" s="4" t="str">
        <f t="shared" si="3"/>
        <v>MM/DD/YYYY</v>
      </c>
      <c r="G48" s="9" t="str">
        <f t="shared" si="0"/>
        <v>BV-0MM/DD/YYYY</v>
      </c>
      <c r="H48" s="9" t="s">
        <v>205</v>
      </c>
      <c r="I48" s="19" t="str">
        <f>Budget!C48</f>
        <v>494214</v>
      </c>
      <c r="J48" s="19">
        <f t="shared" si="2"/>
        <v>0</v>
      </c>
      <c r="K48" s="19"/>
      <c r="L48" s="20"/>
      <c r="M48" s="19"/>
      <c r="N48" s="20"/>
      <c r="O48" s="21"/>
      <c r="P48" s="21"/>
      <c r="Q48" s="21"/>
      <c r="R48" s="21"/>
      <c r="S48" s="21"/>
      <c r="T48" s="21"/>
      <c r="U48" s="40" t="str">
        <f>Budget!D48</f>
        <v>Grants</v>
      </c>
      <c r="V48" s="46">
        <f>-Budget!E48</f>
        <v>0</v>
      </c>
      <c r="W48" s="1" t="e">
        <f t="shared" si="4"/>
        <v>#VALUE!</v>
      </c>
      <c r="Z48" s="1" t="s">
        <v>205</v>
      </c>
      <c r="AA48" s="1">
        <v>303101</v>
      </c>
    </row>
    <row r="49" spans="5:27" x14ac:dyDescent="0.2">
      <c r="E49" s="4" t="str">
        <f t="shared" si="3"/>
        <v>MM/DD/YYYY</v>
      </c>
      <c r="G49" s="9" t="str">
        <f t="shared" si="0"/>
        <v>BV-0MM/DD/YYYY</v>
      </c>
      <c r="H49" s="9" t="s">
        <v>205</v>
      </c>
      <c r="I49" s="19" t="str">
        <f>Budget!C49</f>
        <v>494401</v>
      </c>
      <c r="J49" s="19">
        <f t="shared" si="2"/>
        <v>0</v>
      </c>
      <c r="K49" s="19"/>
      <c r="L49" s="20"/>
      <c r="M49" s="19"/>
      <c r="N49" s="20"/>
      <c r="O49" s="21"/>
      <c r="P49" s="21"/>
      <c r="Q49" s="21"/>
      <c r="R49" s="21"/>
      <c r="S49" s="21"/>
      <c r="T49" s="21"/>
      <c r="U49" s="40" t="str">
        <f>Budget!D49</f>
        <v>Insurance Settlements</v>
      </c>
      <c r="V49" s="46">
        <f>-Budget!E49</f>
        <v>0</v>
      </c>
      <c r="W49" s="1" t="e">
        <f t="shared" si="4"/>
        <v>#VALUE!</v>
      </c>
      <c r="Z49" s="1" t="s">
        <v>205</v>
      </c>
      <c r="AA49" s="1">
        <v>303101</v>
      </c>
    </row>
    <row r="50" spans="5:27" x14ac:dyDescent="0.2">
      <c r="E50" s="4" t="str">
        <f t="shared" si="3"/>
        <v>MM/DD/YYYY</v>
      </c>
      <c r="G50" s="9" t="str">
        <f t="shared" si="0"/>
        <v>BV-0MM/DD/YYYY</v>
      </c>
      <c r="H50" s="9" t="s">
        <v>205</v>
      </c>
      <c r="I50" s="19" t="str">
        <f>Budget!C50</f>
        <v>494601</v>
      </c>
      <c r="J50" s="19">
        <f t="shared" si="2"/>
        <v>0</v>
      </c>
      <c r="K50" s="19"/>
      <c r="L50" s="20"/>
      <c r="M50" s="19"/>
      <c r="N50" s="20"/>
      <c r="O50" s="21"/>
      <c r="P50" s="21"/>
      <c r="Q50" s="21"/>
      <c r="R50" s="21"/>
      <c r="S50" s="21"/>
      <c r="T50" s="21"/>
      <c r="U50" s="40" t="str">
        <f>Budget!D50</f>
        <v>Rental of Facilities</v>
      </c>
      <c r="V50" s="46">
        <f>-Budget!E50</f>
        <v>0</v>
      </c>
      <c r="W50" s="1" t="e">
        <f t="shared" si="4"/>
        <v>#VALUE!</v>
      </c>
      <c r="Z50" s="1" t="s">
        <v>205</v>
      </c>
      <c r="AA50" s="1">
        <v>303101</v>
      </c>
    </row>
    <row r="51" spans="5:27" x14ac:dyDescent="0.2">
      <c r="E51" s="4" t="str">
        <f t="shared" si="3"/>
        <v>MM/DD/YYYY</v>
      </c>
      <c r="G51" s="9" t="str">
        <f t="shared" si="0"/>
        <v>BV-0MM/DD/YYYY</v>
      </c>
      <c r="H51" s="9" t="s">
        <v>205</v>
      </c>
      <c r="I51" s="19" t="str">
        <f>Budget!C51</f>
        <v>494650</v>
      </c>
      <c r="J51" s="19">
        <f t="shared" si="2"/>
        <v>0</v>
      </c>
      <c r="K51" s="19"/>
      <c r="L51" s="20"/>
      <c r="M51" s="19"/>
      <c r="N51" s="20"/>
      <c r="O51" s="21"/>
      <c r="P51" s="21"/>
      <c r="Q51" s="21"/>
      <c r="R51" s="21"/>
      <c r="S51" s="21"/>
      <c r="T51" s="21"/>
      <c r="U51" s="40" t="str">
        <f>Budget!D51</f>
        <v>Miscellaneous Income</v>
      </c>
      <c r="V51" s="46">
        <f>-Budget!E51</f>
        <v>0</v>
      </c>
      <c r="W51" s="1" t="e">
        <f t="shared" si="4"/>
        <v>#VALUE!</v>
      </c>
      <c r="Z51" s="1" t="s">
        <v>205</v>
      </c>
      <c r="AA51" s="1">
        <v>303101</v>
      </c>
    </row>
    <row r="52" spans="5:27" x14ac:dyDescent="0.2">
      <c r="E52" s="4" t="str">
        <f t="shared" si="3"/>
        <v>MM/DD/YYYY</v>
      </c>
      <c r="G52" s="9" t="str">
        <f t="shared" si="0"/>
        <v>BV-0MM/DD/YYYY</v>
      </c>
      <c r="H52" s="9" t="s">
        <v>205</v>
      </c>
      <c r="I52" s="19" t="str">
        <f>Budget!C52</f>
        <v>494671</v>
      </c>
      <c r="J52" s="19">
        <f t="shared" si="2"/>
        <v>0</v>
      </c>
      <c r="K52" s="19"/>
      <c r="L52" s="20"/>
      <c r="M52" s="19"/>
      <c r="N52" s="20"/>
      <c r="O52" s="21"/>
      <c r="P52" s="21"/>
      <c r="Q52" s="21"/>
      <c r="R52" s="21"/>
      <c r="S52" s="21"/>
      <c r="T52" s="21"/>
      <c r="U52" s="40" t="str">
        <f>Budget!D52</f>
        <v>Interest Income</v>
      </c>
      <c r="V52" s="46">
        <f>-Budget!E52</f>
        <v>0</v>
      </c>
      <c r="W52" s="1" t="e">
        <f t="shared" si="4"/>
        <v>#VALUE!</v>
      </c>
      <c r="Z52" s="1" t="s">
        <v>205</v>
      </c>
      <c r="AA52" s="1">
        <v>303101</v>
      </c>
    </row>
    <row r="53" spans="5:27" x14ac:dyDescent="0.2">
      <c r="E53" s="4" t="str">
        <f t="shared" si="3"/>
        <v>MM/DD/YYYY</v>
      </c>
      <c r="G53" s="9" t="str">
        <f t="shared" si="0"/>
        <v>BV-0MM/DD/YYYY</v>
      </c>
      <c r="H53" s="9" t="s">
        <v>205</v>
      </c>
      <c r="I53" s="19" t="str">
        <f>Budget!C53</f>
        <v>514600</v>
      </c>
      <c r="J53" s="19">
        <f t="shared" si="2"/>
        <v>0</v>
      </c>
      <c r="K53" s="19"/>
      <c r="L53" s="20"/>
      <c r="M53" s="19"/>
      <c r="N53" s="20"/>
      <c r="O53" s="21"/>
      <c r="P53" s="21"/>
      <c r="Q53" s="21"/>
      <c r="R53" s="21"/>
      <c r="S53" s="21"/>
      <c r="T53" s="21"/>
      <c r="U53" s="40" t="str">
        <f>Budget!D53</f>
        <v>Student Activities - Non-Athletic</v>
      </c>
      <c r="V53" s="46">
        <f>-Budget!E53</f>
        <v>0</v>
      </c>
      <c r="W53" s="1" t="e">
        <f t="shared" si="4"/>
        <v>#VALUE!</v>
      </c>
      <c r="Z53" s="1" t="s">
        <v>205</v>
      </c>
      <c r="AA53" s="1">
        <v>303101</v>
      </c>
    </row>
    <row r="54" spans="5:27" x14ac:dyDescent="0.2">
      <c r="E54" s="4" t="str">
        <f t="shared" si="3"/>
        <v>MM/DD/YYYY</v>
      </c>
      <c r="G54" s="9" t="str">
        <f t="shared" si="0"/>
        <v>BV-0MM/DD/YYYY</v>
      </c>
      <c r="H54" s="9" t="s">
        <v>205</v>
      </c>
      <c r="I54" s="19" t="str">
        <f>Budget!C54</f>
        <v>514638</v>
      </c>
      <c r="J54" s="19">
        <f t="shared" si="2"/>
        <v>0</v>
      </c>
      <c r="K54" s="19"/>
      <c r="L54" s="20"/>
      <c r="M54" s="19"/>
      <c r="N54" s="20"/>
      <c r="O54" s="21"/>
      <c r="P54" s="21"/>
      <c r="Q54" s="21"/>
      <c r="R54" s="21"/>
      <c r="S54" s="21"/>
      <c r="T54" s="21"/>
      <c r="U54" s="40" t="str">
        <f>Budget!D54</f>
        <v>Student Insurance</v>
      </c>
      <c r="V54" s="46">
        <f>-Budget!E54</f>
        <v>0</v>
      </c>
      <c r="W54" s="1" t="e">
        <f t="shared" si="4"/>
        <v>#VALUE!</v>
      </c>
      <c r="Z54" s="1" t="s">
        <v>205</v>
      </c>
      <c r="AA54" s="1">
        <v>303101</v>
      </c>
    </row>
    <row r="55" spans="5:27" x14ac:dyDescent="0.2">
      <c r="E55" s="4" t="str">
        <f t="shared" si="3"/>
        <v>MM/DD/YYYY</v>
      </c>
      <c r="G55" s="9" t="str">
        <f t="shared" si="0"/>
        <v>BV-0MM/DD/YYYY</v>
      </c>
      <c r="H55" s="9" t="s">
        <v>205</v>
      </c>
      <c r="I55" s="19" t="str">
        <f>Budget!C55</f>
        <v>514675</v>
      </c>
      <c r="J55" s="19">
        <f t="shared" si="2"/>
        <v>0</v>
      </c>
      <c r="K55" s="19"/>
      <c r="L55" s="20"/>
      <c r="M55" s="19"/>
      <c r="N55" s="20"/>
      <c r="O55" s="21"/>
      <c r="P55" s="21"/>
      <c r="Q55" s="21"/>
      <c r="R55" s="21"/>
      <c r="S55" s="21"/>
      <c r="T55" s="21"/>
      <c r="U55" s="40" t="str">
        <f>Budget!D55</f>
        <v>Student Activity Income</v>
      </c>
      <c r="V55" s="46">
        <f>-Budget!E55</f>
        <v>0</v>
      </c>
      <c r="W55" s="1" t="e">
        <f t="shared" si="4"/>
        <v>#VALUE!</v>
      </c>
      <c r="Z55" s="1" t="s">
        <v>205</v>
      </c>
      <c r="AA55" s="1">
        <v>303101</v>
      </c>
    </row>
    <row r="56" spans="5:27" x14ac:dyDescent="0.2">
      <c r="E56" s="4" t="str">
        <f t="shared" si="3"/>
        <v>MM/DD/YYYY</v>
      </c>
      <c r="G56" s="9" t="str">
        <f t="shared" si="0"/>
        <v>BV-0MM/DD/YYYY</v>
      </c>
      <c r="H56" s="9" t="s">
        <v>205</v>
      </c>
      <c r="I56" s="19" t="str">
        <f>Budget!C56</f>
        <v>534211</v>
      </c>
      <c r="J56" s="19">
        <f t="shared" si="2"/>
        <v>0</v>
      </c>
      <c r="K56" s="19"/>
      <c r="L56" s="20"/>
      <c r="M56" s="19"/>
      <c r="N56" s="20"/>
      <c r="O56" s="21"/>
      <c r="P56" s="21"/>
      <c r="Q56" s="21"/>
      <c r="R56" s="21"/>
      <c r="S56" s="21"/>
      <c r="T56" s="21"/>
      <c r="U56" s="40" t="str">
        <f>Budget!D56</f>
        <v>Athletic Donations</v>
      </c>
      <c r="V56" s="46">
        <f>-Budget!E56</f>
        <v>0</v>
      </c>
      <c r="W56" s="1" t="e">
        <f t="shared" si="4"/>
        <v>#VALUE!</v>
      </c>
      <c r="Z56" s="1" t="s">
        <v>205</v>
      </c>
      <c r="AA56" s="1">
        <v>303101</v>
      </c>
    </row>
    <row r="57" spans="5:27" x14ac:dyDescent="0.2">
      <c r="E57" s="4" t="str">
        <f t="shared" si="3"/>
        <v>MM/DD/YYYY</v>
      </c>
      <c r="G57" s="9" t="str">
        <f t="shared" si="0"/>
        <v>BV-0MM/DD/YYYY</v>
      </c>
      <c r="H57" s="9" t="s">
        <v>205</v>
      </c>
      <c r="I57" s="19" t="str">
        <f>Budget!C57</f>
        <v>534212</v>
      </c>
      <c r="J57" s="19">
        <f t="shared" si="2"/>
        <v>0</v>
      </c>
      <c r="K57" s="19"/>
      <c r="L57" s="20"/>
      <c r="M57" s="19"/>
      <c r="N57" s="20"/>
      <c r="O57" s="21"/>
      <c r="P57" s="21"/>
      <c r="Q57" s="21"/>
      <c r="R57" s="21"/>
      <c r="S57" s="21"/>
      <c r="T57" s="21"/>
      <c r="U57" s="40" t="str">
        <f>Budget!D57</f>
        <v>Athletic Fees</v>
      </c>
      <c r="V57" s="46">
        <f>-Budget!E57</f>
        <v>0</v>
      </c>
      <c r="W57" s="1" t="e">
        <f t="shared" si="4"/>
        <v>#VALUE!</v>
      </c>
      <c r="Z57" s="1" t="s">
        <v>205</v>
      </c>
      <c r="AA57" s="1">
        <v>303101</v>
      </c>
    </row>
    <row r="58" spans="5:27" x14ac:dyDescent="0.2">
      <c r="E58" s="4" t="str">
        <f t="shared" si="3"/>
        <v>MM/DD/YYYY</v>
      </c>
      <c r="G58" s="9" t="str">
        <f t="shared" si="0"/>
        <v>BV-0MM/DD/YYYY</v>
      </c>
      <c r="H58" s="9" t="s">
        <v>205</v>
      </c>
      <c r="I58" s="19" t="str">
        <f>Budget!C58</f>
        <v>534690</v>
      </c>
      <c r="J58" s="19">
        <f t="shared" si="2"/>
        <v>0</v>
      </c>
      <c r="K58" s="19"/>
      <c r="L58" s="20"/>
      <c r="M58" s="19"/>
      <c r="N58" s="20"/>
      <c r="O58" s="21"/>
      <c r="P58" s="21"/>
      <c r="Q58" s="21"/>
      <c r="R58" s="21"/>
      <c r="S58" s="21"/>
      <c r="T58" s="21"/>
      <c r="U58" s="40" t="str">
        <f>Budget!D58</f>
        <v>Gate Receipts</v>
      </c>
      <c r="V58" s="46">
        <f>-Budget!E58</f>
        <v>0</v>
      </c>
      <c r="W58" s="1" t="e">
        <f t="shared" si="4"/>
        <v>#VALUE!</v>
      </c>
      <c r="Z58" s="1" t="s">
        <v>205</v>
      </c>
      <c r="AA58" s="1">
        <v>303101</v>
      </c>
    </row>
    <row r="59" spans="5:27" x14ac:dyDescent="0.2">
      <c r="E59" s="4" t="str">
        <f t="shared" si="3"/>
        <v>MM/DD/YYYY</v>
      </c>
      <c r="G59" s="9" t="str">
        <f t="shared" si="0"/>
        <v>BV-0MM/DD/YYYY</v>
      </c>
      <c r="H59" s="9" t="s">
        <v>205</v>
      </c>
      <c r="I59" s="19" t="str">
        <f>Budget!C59</f>
        <v>534691</v>
      </c>
      <c r="J59" s="19">
        <f t="shared" si="2"/>
        <v>0</v>
      </c>
      <c r="K59" s="19"/>
      <c r="L59" s="20"/>
      <c r="M59" s="19"/>
      <c r="N59" s="20"/>
      <c r="O59" s="21"/>
      <c r="P59" s="21"/>
      <c r="Q59" s="21"/>
      <c r="R59" s="21"/>
      <c r="S59" s="21"/>
      <c r="T59" s="21"/>
      <c r="U59" s="40" t="str">
        <f>Budget!D59</f>
        <v>Athletic Insurance Fee</v>
      </c>
      <c r="V59" s="46">
        <f>-Budget!E59</f>
        <v>0</v>
      </c>
      <c r="W59" s="1" t="e">
        <f t="shared" si="4"/>
        <v>#VALUE!</v>
      </c>
      <c r="Z59" s="1" t="s">
        <v>205</v>
      </c>
      <c r="AA59" s="1">
        <v>303101</v>
      </c>
    </row>
    <row r="60" spans="5:27" x14ac:dyDescent="0.2">
      <c r="E60" s="4" t="str">
        <f t="shared" si="3"/>
        <v>MM/DD/YYYY</v>
      </c>
      <c r="G60" s="9" t="str">
        <f t="shared" si="0"/>
        <v>BV-0MM/DD/YYYY</v>
      </c>
      <c r="H60" s="9" t="s">
        <v>205</v>
      </c>
      <c r="I60" s="19" t="str">
        <f>Budget!C60</f>
        <v>534692</v>
      </c>
      <c r="J60" s="19">
        <f t="shared" si="2"/>
        <v>0</v>
      </c>
      <c r="K60" s="19"/>
      <c r="L60" s="20"/>
      <c r="M60" s="19"/>
      <c r="N60" s="20"/>
      <c r="O60" s="21"/>
      <c r="P60" s="21"/>
      <c r="Q60" s="21"/>
      <c r="R60" s="21"/>
      <c r="S60" s="21"/>
      <c r="T60" s="21"/>
      <c r="U60" s="40" t="str">
        <f>Budget!D60</f>
        <v>Athletic Concessions Income (Net)</v>
      </c>
      <c r="V60" s="46">
        <f>-Budget!E60</f>
        <v>0</v>
      </c>
      <c r="W60" s="1" t="e">
        <f t="shared" si="4"/>
        <v>#VALUE!</v>
      </c>
      <c r="Z60" s="1" t="s">
        <v>205</v>
      </c>
      <c r="AA60" s="1">
        <v>303101</v>
      </c>
    </row>
    <row r="61" spans="5:27" x14ac:dyDescent="0.2">
      <c r="E61" s="4" t="str">
        <f t="shared" si="3"/>
        <v>MM/DD/YYYY</v>
      </c>
      <c r="G61" s="9" t="str">
        <f t="shared" si="0"/>
        <v>BV-0MM/DD/YYYY</v>
      </c>
      <c r="H61" s="9" t="s">
        <v>205</v>
      </c>
      <c r="I61" s="19" t="str">
        <f>Budget!C61</f>
        <v>554695</v>
      </c>
      <c r="J61" s="19">
        <f t="shared" si="2"/>
        <v>0</v>
      </c>
      <c r="K61" s="19"/>
      <c r="L61" s="20"/>
      <c r="M61" s="19"/>
      <c r="N61" s="20"/>
      <c r="O61" s="21"/>
      <c r="P61" s="21"/>
      <c r="Q61" s="21"/>
      <c r="R61" s="21"/>
      <c r="S61" s="21"/>
      <c r="T61" s="21"/>
      <c r="U61" s="40" t="str">
        <f>Budget!D61</f>
        <v>Bookstore (Net)</v>
      </c>
      <c r="V61" s="46">
        <f>-Budget!E61</f>
        <v>0</v>
      </c>
      <c r="W61" s="1" t="e">
        <f t="shared" si="4"/>
        <v>#VALUE!</v>
      </c>
      <c r="Z61" s="1" t="s">
        <v>205</v>
      </c>
      <c r="AA61" s="1">
        <v>303101</v>
      </c>
    </row>
    <row r="62" spans="5:27" x14ac:dyDescent="0.2">
      <c r="E62" s="4" t="str">
        <f t="shared" si="3"/>
        <v>MM/DD/YYYY</v>
      </c>
      <c r="G62" s="9" t="str">
        <f t="shared" si="0"/>
        <v>BV-0MM/DD/YYYY</v>
      </c>
      <c r="H62" s="9" t="s">
        <v>205</v>
      </c>
      <c r="I62" s="19" t="str">
        <f>Budget!C62</f>
        <v>554696</v>
      </c>
      <c r="J62" s="19">
        <f t="shared" si="2"/>
        <v>0</v>
      </c>
      <c r="K62" s="19"/>
      <c r="L62" s="20"/>
      <c r="M62" s="19"/>
      <c r="N62" s="20"/>
      <c r="O62" s="21"/>
      <c r="P62" s="21"/>
      <c r="Q62" s="21"/>
      <c r="R62" s="21"/>
      <c r="S62" s="21"/>
      <c r="T62" s="21"/>
      <c r="U62" s="40" t="str">
        <f>Budget!D62</f>
        <v>Food Service (Net)</v>
      </c>
      <c r="V62" s="46">
        <f>-Budget!E62</f>
        <v>0</v>
      </c>
      <c r="W62" s="1" t="e">
        <f t="shared" si="4"/>
        <v>#VALUE!</v>
      </c>
      <c r="Z62" s="1" t="s">
        <v>205</v>
      </c>
      <c r="AA62" s="1">
        <v>303101</v>
      </c>
    </row>
    <row r="63" spans="5:27" x14ac:dyDescent="0.2">
      <c r="E63" s="4" t="str">
        <f t="shared" si="3"/>
        <v>MM/DD/YYYY</v>
      </c>
      <c r="G63" s="9" t="str">
        <f t="shared" si="0"/>
        <v>BV-0MM/DD/YYYY</v>
      </c>
      <c r="H63" s="9" t="s">
        <v>205</v>
      </c>
      <c r="I63" s="19" t="str">
        <f>Budget!C63</f>
        <v>554697</v>
      </c>
      <c r="J63" s="19">
        <f t="shared" si="2"/>
        <v>0</v>
      </c>
      <c r="K63" s="19"/>
      <c r="L63" s="20"/>
      <c r="M63" s="19"/>
      <c r="N63" s="20"/>
      <c r="O63" s="21"/>
      <c r="P63" s="21"/>
      <c r="Q63" s="21"/>
      <c r="R63" s="21"/>
      <c r="S63" s="21"/>
      <c r="T63" s="21"/>
      <c r="U63" s="40" t="str">
        <f>Budget!D63</f>
        <v>Vending Machines (Net)</v>
      </c>
      <c r="V63" s="46">
        <f>-Budget!E63</f>
        <v>0</v>
      </c>
      <c r="W63" s="1" t="e">
        <f t="shared" si="4"/>
        <v>#VALUE!</v>
      </c>
      <c r="Z63" s="1" t="s">
        <v>205</v>
      </c>
      <c r="AA63" s="1">
        <v>303101</v>
      </c>
    </row>
    <row r="64" spans="5:27" x14ac:dyDescent="0.2">
      <c r="E64" s="4" t="str">
        <f t="shared" si="3"/>
        <v>MM/DD/YYYY</v>
      </c>
      <c r="G64" s="9" t="str">
        <f t="shared" si="0"/>
        <v>BV-0MM/DD/YYYY</v>
      </c>
      <c r="H64" s="9" t="s">
        <v>205</v>
      </c>
      <c r="I64" s="19" t="str">
        <f>Budget!C64</f>
        <v>555010</v>
      </c>
      <c r="J64" s="19">
        <f t="shared" si="2"/>
        <v>0</v>
      </c>
      <c r="K64" s="19"/>
      <c r="L64" s="20"/>
      <c r="M64" s="19"/>
      <c r="N64" s="20"/>
      <c r="O64" s="21"/>
      <c r="P64" s="21"/>
      <c r="Q64" s="21"/>
      <c r="R64" s="21"/>
      <c r="S64" s="21"/>
      <c r="T64" s="21"/>
      <c r="U64" s="40" t="str">
        <f>Budget!D64</f>
        <v>Sales-Meals, Cafeteria</v>
      </c>
      <c r="V64" s="46">
        <f>-Budget!E64</f>
        <v>0</v>
      </c>
      <c r="W64" s="1" t="e">
        <f t="shared" si="4"/>
        <v>#VALUE!</v>
      </c>
      <c r="Z64" s="1" t="s">
        <v>205</v>
      </c>
      <c r="AA64" s="1">
        <v>303101</v>
      </c>
    </row>
    <row r="65" spans="5:27" x14ac:dyDescent="0.2">
      <c r="E65" s="4" t="str">
        <f t="shared" si="3"/>
        <v>MM/DD/YYYY</v>
      </c>
      <c r="G65" s="9" t="str">
        <f t="shared" si="0"/>
        <v>BV-0MM/DD/YYYY</v>
      </c>
      <c r="H65" s="9" t="s">
        <v>205</v>
      </c>
      <c r="I65" s="19" t="str">
        <f>Budget!C65</f>
        <v>555020</v>
      </c>
      <c r="J65" s="19">
        <f t="shared" si="2"/>
        <v>0</v>
      </c>
      <c r="K65" s="19"/>
      <c r="L65" s="20"/>
      <c r="M65" s="19"/>
      <c r="N65" s="20"/>
      <c r="O65" s="21"/>
      <c r="P65" s="21"/>
      <c r="Q65" s="21"/>
      <c r="R65" s="21"/>
      <c r="S65" s="21"/>
      <c r="T65" s="21"/>
      <c r="U65" s="40" t="str">
        <f>Budget!D65</f>
        <v>Fed Schl Nutrition Reimb - Cafeteria</v>
      </c>
      <c r="V65" s="46">
        <f>-Budget!E65</f>
        <v>0</v>
      </c>
      <c r="W65" s="1" t="e">
        <f t="shared" si="4"/>
        <v>#VALUE!</v>
      </c>
      <c r="Z65" s="1" t="s">
        <v>205</v>
      </c>
      <c r="AA65" s="1">
        <v>303101</v>
      </c>
    </row>
    <row r="66" spans="5:27" x14ac:dyDescent="0.2">
      <c r="E66" s="4" t="str">
        <f t="shared" si="3"/>
        <v>MM/DD/YYYY</v>
      </c>
      <c r="G66" s="9" t="str">
        <f t="shared" si="0"/>
        <v>BV-0MM/DD/YYYY</v>
      </c>
      <c r="H66" s="9" t="s">
        <v>205</v>
      </c>
      <c r="I66" s="19" t="str">
        <f>Budget!C66</f>
        <v>555080</v>
      </c>
      <c r="J66" s="19">
        <f t="shared" si="2"/>
        <v>0</v>
      </c>
      <c r="K66" s="19"/>
      <c r="L66" s="20"/>
      <c r="M66" s="19"/>
      <c r="N66" s="20"/>
      <c r="O66" s="21"/>
      <c r="P66" s="21"/>
      <c r="Q66" s="21"/>
      <c r="R66" s="21"/>
      <c r="S66" s="21"/>
      <c r="T66" s="21"/>
      <c r="U66" s="40" t="str">
        <f>Budget!D66</f>
        <v>Donations/Grants-Cafeteria</v>
      </c>
      <c r="V66" s="46">
        <f>-Budget!E66</f>
        <v>0</v>
      </c>
      <c r="W66" s="1" t="e">
        <f t="shared" si="4"/>
        <v>#VALUE!</v>
      </c>
      <c r="Z66" s="1" t="s">
        <v>205</v>
      </c>
      <c r="AA66" s="1">
        <v>303101</v>
      </c>
    </row>
    <row r="67" spans="5:27" x14ac:dyDescent="0.2">
      <c r="E67" s="4" t="str">
        <f t="shared" si="3"/>
        <v>MM/DD/YYYY</v>
      </c>
      <c r="G67" s="9" t="str">
        <f t="shared" si="0"/>
        <v>BV-0MM/DD/YYYY</v>
      </c>
      <c r="H67" s="9" t="s">
        <v>205</v>
      </c>
      <c r="I67" s="19" t="str">
        <f>Budget!C67</f>
        <v>555090</v>
      </c>
      <c r="J67" s="19">
        <f t="shared" si="2"/>
        <v>0</v>
      </c>
      <c r="K67" s="19"/>
      <c r="L67" s="20"/>
      <c r="M67" s="19"/>
      <c r="N67" s="20"/>
      <c r="O67" s="21"/>
      <c r="P67" s="21"/>
      <c r="Q67" s="21"/>
      <c r="R67" s="21"/>
      <c r="S67" s="21"/>
      <c r="T67" s="21"/>
      <c r="U67" s="40" t="str">
        <f>Budget!D67</f>
        <v>Interest-Cafeteria</v>
      </c>
      <c r="V67" s="46">
        <f>-Budget!E67</f>
        <v>0</v>
      </c>
      <c r="W67" s="1" t="e">
        <f t="shared" si="4"/>
        <v>#VALUE!</v>
      </c>
      <c r="Z67" s="1" t="s">
        <v>205</v>
      </c>
      <c r="AA67" s="1">
        <v>303101</v>
      </c>
    </row>
    <row r="68" spans="5:27" x14ac:dyDescent="0.2">
      <c r="E68" s="4" t="str">
        <f t="shared" si="3"/>
        <v>MM/DD/YYYY</v>
      </c>
      <c r="G68" s="9" t="str">
        <f t="shared" si="0"/>
        <v>BV-0MM/DD/YYYY</v>
      </c>
      <c r="H68" s="9" t="s">
        <v>205</v>
      </c>
      <c r="I68" s="19" t="str">
        <f>Budget!C68</f>
        <v>562061</v>
      </c>
      <c r="J68" s="19">
        <f t="shared" si="2"/>
        <v>0</v>
      </c>
      <c r="K68" s="19"/>
      <c r="L68" s="20"/>
      <c r="M68" s="19"/>
      <c r="N68" s="20"/>
      <c r="O68" s="21"/>
      <c r="P68" s="21"/>
      <c r="Q68" s="21"/>
      <c r="R68" s="21"/>
      <c r="S68" s="21"/>
      <c r="T68" s="21"/>
      <c r="U68" s="40" t="str">
        <f>Budget!D68</f>
        <v>Unrestricted Donation Income</v>
      </c>
      <c r="V68" s="46">
        <f>-Budget!E68</f>
        <v>0</v>
      </c>
      <c r="W68" s="1" t="e">
        <f t="shared" si="4"/>
        <v>#VALUE!</v>
      </c>
      <c r="Z68" s="1" t="s">
        <v>205</v>
      </c>
      <c r="AA68" s="1">
        <v>303101</v>
      </c>
    </row>
    <row r="69" spans="5:27" x14ac:dyDescent="0.2">
      <c r="E69" s="4" t="str">
        <f t="shared" si="3"/>
        <v>MM/DD/YYYY</v>
      </c>
      <c r="G69" s="9" t="str">
        <f t="shared" si="0"/>
        <v>BV-0MM/DD/YYYY</v>
      </c>
      <c r="H69" s="9" t="s">
        <v>205</v>
      </c>
      <c r="I69" s="19" t="str">
        <f>Budget!C69</f>
        <v>562063</v>
      </c>
      <c r="J69" s="19">
        <f t="shared" si="2"/>
        <v>0</v>
      </c>
      <c r="K69" s="19"/>
      <c r="L69" s="20"/>
      <c r="M69" s="19"/>
      <c r="N69" s="20"/>
      <c r="O69" s="21"/>
      <c r="P69" s="21"/>
      <c r="Q69" s="21"/>
      <c r="R69" s="21"/>
      <c r="S69" s="21"/>
      <c r="T69" s="21"/>
      <c r="U69" s="40" t="str">
        <f>Budget!D69</f>
        <v>Fundraising - Pledges</v>
      </c>
      <c r="V69" s="46">
        <f>-Budget!E69</f>
        <v>0</v>
      </c>
      <c r="W69" s="1" t="e">
        <f t="shared" si="4"/>
        <v>#VALUE!</v>
      </c>
      <c r="Z69" s="1" t="s">
        <v>205</v>
      </c>
      <c r="AA69" s="1">
        <v>303101</v>
      </c>
    </row>
    <row r="70" spans="5:27" x14ac:dyDescent="0.2">
      <c r="E70" s="4" t="str">
        <f t="shared" si="3"/>
        <v>MM/DD/YYYY</v>
      </c>
      <c r="G70" s="9" t="str">
        <f t="shared" si="0"/>
        <v>BV-0MM/DD/YYYY</v>
      </c>
      <c r="H70" s="9" t="s">
        <v>205</v>
      </c>
      <c r="I70" s="19" t="str">
        <f>Budget!C70</f>
        <v>562065</v>
      </c>
      <c r="J70" s="19">
        <f t="shared" si="2"/>
        <v>0</v>
      </c>
      <c r="K70" s="19"/>
      <c r="L70" s="20"/>
      <c r="M70" s="19"/>
      <c r="N70" s="20"/>
      <c r="O70" s="21"/>
      <c r="P70" s="21"/>
      <c r="Q70" s="21"/>
      <c r="R70" s="21"/>
      <c r="S70" s="21"/>
      <c r="T70" s="21"/>
      <c r="U70" s="40" t="str">
        <f>Budget!D70</f>
        <v>Fundraising - Athletic Complex</v>
      </c>
      <c r="V70" s="46">
        <f>-Budget!E70</f>
        <v>0</v>
      </c>
      <c r="W70" s="1" t="e">
        <f t="shared" si="4"/>
        <v>#VALUE!</v>
      </c>
      <c r="Z70" s="1" t="s">
        <v>205</v>
      </c>
      <c r="AA70" s="1">
        <v>303101</v>
      </c>
    </row>
    <row r="71" spans="5:27" x14ac:dyDescent="0.2">
      <c r="E71" s="4" t="str">
        <f t="shared" si="3"/>
        <v>MM/DD/YYYY</v>
      </c>
      <c r="G71" s="9" t="str">
        <f t="shared" si="0"/>
        <v>BV-0MM/DD/YYYY</v>
      </c>
      <c r="H71" s="9" t="s">
        <v>205</v>
      </c>
      <c r="I71" s="19" t="str">
        <f>Budget!C71</f>
        <v>562069</v>
      </c>
      <c r="J71" s="19">
        <f t="shared" si="2"/>
        <v>0</v>
      </c>
      <c r="K71" s="19"/>
      <c r="L71" s="20"/>
      <c r="M71" s="19"/>
      <c r="N71" s="20"/>
      <c r="O71" s="21"/>
      <c r="P71" s="21"/>
      <c r="Q71" s="21"/>
      <c r="R71" s="21"/>
      <c r="S71" s="21"/>
      <c r="T71" s="21"/>
      <c r="U71" s="40" t="str">
        <f>Budget!D71</f>
        <v>Fundraising - Misc</v>
      </c>
      <c r="V71" s="46">
        <f>-Budget!E71</f>
        <v>0</v>
      </c>
      <c r="W71" s="1" t="e">
        <f t="shared" si="4"/>
        <v>#VALUE!</v>
      </c>
      <c r="Z71" s="1" t="s">
        <v>205</v>
      </c>
      <c r="AA71" s="1">
        <v>303101</v>
      </c>
    </row>
    <row r="72" spans="5:27" x14ac:dyDescent="0.2">
      <c r="E72" s="4" t="str">
        <f t="shared" si="3"/>
        <v>MM/DD/YYYY</v>
      </c>
      <c r="G72" s="9" t="str">
        <f t="shared" ref="G72:G132" si="5">"BV-"&amp;J72&amp;TEXT(E72,"mmyy")</f>
        <v>BV-0MM/DD/YYYY</v>
      </c>
      <c r="H72" s="9" t="s">
        <v>205</v>
      </c>
      <c r="I72" s="22" t="str">
        <f>Budget!C76</f>
        <v>616004</v>
      </c>
      <c r="J72" s="22">
        <f t="shared" ref="J72:J132" si="6">$D$4</f>
        <v>0</v>
      </c>
      <c r="K72" s="22"/>
      <c r="L72" s="23"/>
      <c r="M72" s="22"/>
      <c r="N72" s="23"/>
      <c r="O72" s="24"/>
      <c r="P72" s="24"/>
      <c r="Q72" s="24"/>
      <c r="R72" s="24"/>
      <c r="S72" s="24"/>
      <c r="T72" s="24"/>
      <c r="U72" s="41" t="str">
        <f>Budget!D76</f>
        <v>Administrative Salaries</v>
      </c>
      <c r="V72" s="48">
        <f>Budget!E76</f>
        <v>0</v>
      </c>
      <c r="W72" s="1" t="e">
        <f t="shared" ref="W72:W132" si="7">$H$6</f>
        <v>#VALUE!</v>
      </c>
      <c r="Z72" s="1" t="s">
        <v>205</v>
      </c>
      <c r="AA72" s="1">
        <v>303101</v>
      </c>
    </row>
    <row r="73" spans="5:27" x14ac:dyDescent="0.2">
      <c r="E73" s="4" t="str">
        <f t="shared" si="3"/>
        <v>MM/DD/YYYY</v>
      </c>
      <c r="G73" s="9" t="str">
        <f t="shared" si="5"/>
        <v>BV-0MM/DD/YYYY</v>
      </c>
      <c r="H73" s="9" t="s">
        <v>205</v>
      </c>
      <c r="I73" s="22" t="str">
        <f>Budget!C77</f>
        <v>616006</v>
      </c>
      <c r="J73" s="22">
        <f t="shared" si="6"/>
        <v>0</v>
      </c>
      <c r="K73" s="22"/>
      <c r="L73" s="23"/>
      <c r="M73" s="22"/>
      <c r="N73" s="23"/>
      <c r="O73" s="24"/>
      <c r="P73" s="24"/>
      <c r="Q73" s="24"/>
      <c r="R73" s="24"/>
      <c r="S73" s="24"/>
      <c r="T73" s="24"/>
      <c r="U73" s="41" t="str">
        <f>Budget!D77</f>
        <v>Clerical Salaries</v>
      </c>
      <c r="V73" s="48">
        <f>Budget!E77</f>
        <v>0</v>
      </c>
      <c r="W73" s="1" t="e">
        <f t="shared" si="7"/>
        <v>#VALUE!</v>
      </c>
      <c r="Z73" s="1" t="s">
        <v>205</v>
      </c>
      <c r="AA73" s="1">
        <v>303101</v>
      </c>
    </row>
    <row r="74" spans="5:27" x14ac:dyDescent="0.2">
      <c r="E74" s="4" t="str">
        <f t="shared" si="3"/>
        <v>MM/DD/YYYY</v>
      </c>
      <c r="G74" s="9" t="str">
        <f t="shared" si="5"/>
        <v>BV-0MM/DD/YYYY</v>
      </c>
      <c r="H74" s="9" t="s">
        <v>205</v>
      </c>
      <c r="I74" s="22" t="str">
        <f>Budget!C78</f>
        <v>616101</v>
      </c>
      <c r="J74" s="22">
        <f t="shared" si="6"/>
        <v>0</v>
      </c>
      <c r="K74" s="22"/>
      <c r="L74" s="23"/>
      <c r="M74" s="22"/>
      <c r="N74" s="23"/>
      <c r="O74" s="24"/>
      <c r="P74" s="24"/>
      <c r="Q74" s="24"/>
      <c r="R74" s="24"/>
      <c r="S74" s="24"/>
      <c r="T74" s="24"/>
      <c r="U74" s="41" t="str">
        <f>Budget!D78</f>
        <v>SS Taxes, Employer Share - School Administration</v>
      </c>
      <c r="V74" s="48">
        <f>Budget!E78</f>
        <v>0</v>
      </c>
      <c r="W74" s="1" t="e">
        <f t="shared" si="7"/>
        <v>#VALUE!</v>
      </c>
      <c r="Z74" s="1" t="s">
        <v>205</v>
      </c>
      <c r="AA74" s="1">
        <v>303101</v>
      </c>
    </row>
    <row r="75" spans="5:27" x14ac:dyDescent="0.2">
      <c r="E75" s="4" t="str">
        <f t="shared" si="3"/>
        <v>MM/DD/YYYY</v>
      </c>
      <c r="G75" s="9" t="str">
        <f t="shared" si="5"/>
        <v>BV-0MM/DD/YYYY</v>
      </c>
      <c r="H75" s="9" t="s">
        <v>205</v>
      </c>
      <c r="I75" s="22" t="str">
        <f>Budget!C79</f>
        <v>616102</v>
      </c>
      <c r="J75" s="22">
        <f t="shared" si="6"/>
        <v>0</v>
      </c>
      <c r="K75" s="22"/>
      <c r="L75" s="23"/>
      <c r="M75" s="22"/>
      <c r="N75" s="23"/>
      <c r="O75" s="24"/>
      <c r="P75" s="24"/>
      <c r="Q75" s="24"/>
      <c r="R75" s="24"/>
      <c r="S75" s="24"/>
      <c r="T75" s="24"/>
      <c r="U75" s="41" t="str">
        <f>Budget!D79</f>
        <v>Life &amp; Disability Insurance - School Administration</v>
      </c>
      <c r="V75" s="48">
        <f>Budget!E79</f>
        <v>0</v>
      </c>
      <c r="W75" s="1" t="e">
        <f t="shared" si="7"/>
        <v>#VALUE!</v>
      </c>
      <c r="Z75" s="1" t="s">
        <v>205</v>
      </c>
      <c r="AA75" s="1">
        <v>303101</v>
      </c>
    </row>
    <row r="76" spans="5:27" x14ac:dyDescent="0.2">
      <c r="E76" s="4" t="str">
        <f t="shared" ref="E76:E139" si="8">E75</f>
        <v>MM/DD/YYYY</v>
      </c>
      <c r="G76" s="9" t="str">
        <f t="shared" si="5"/>
        <v>BV-0MM/DD/YYYY</v>
      </c>
      <c r="H76" s="9" t="s">
        <v>205</v>
      </c>
      <c r="I76" s="22" t="str">
        <f>Budget!C80</f>
        <v>616103</v>
      </c>
      <c r="J76" s="22">
        <f t="shared" si="6"/>
        <v>0</v>
      </c>
      <c r="K76" s="22"/>
      <c r="L76" s="23"/>
      <c r="M76" s="22"/>
      <c r="N76" s="23"/>
      <c r="O76" s="24"/>
      <c r="P76" s="24"/>
      <c r="Q76" s="24"/>
      <c r="R76" s="24"/>
      <c r="S76" s="24"/>
      <c r="T76" s="24"/>
      <c r="U76" s="41" t="str">
        <f>Budget!D80</f>
        <v>Workman's Compensation Insurance</v>
      </c>
      <c r="V76" s="48">
        <f>Budget!E80</f>
        <v>0</v>
      </c>
      <c r="W76" s="1" t="e">
        <f t="shared" si="7"/>
        <v>#VALUE!</v>
      </c>
      <c r="Z76" s="1" t="s">
        <v>205</v>
      </c>
      <c r="AA76" s="1">
        <v>303101</v>
      </c>
    </row>
    <row r="77" spans="5:27" x14ac:dyDescent="0.2">
      <c r="E77" s="4" t="str">
        <f t="shared" si="8"/>
        <v>MM/DD/YYYY</v>
      </c>
      <c r="G77" s="9" t="str">
        <f t="shared" si="5"/>
        <v>BV-0MM/DD/YYYY</v>
      </c>
      <c r="H77" s="9" t="s">
        <v>205</v>
      </c>
      <c r="I77" s="22" t="str">
        <f>Budget!C81</f>
        <v>616104</v>
      </c>
      <c r="J77" s="22">
        <f t="shared" si="6"/>
        <v>0</v>
      </c>
      <c r="K77" s="22"/>
      <c r="L77" s="23"/>
      <c r="M77" s="22"/>
      <c r="N77" s="23"/>
      <c r="O77" s="24"/>
      <c r="P77" s="24"/>
      <c r="Q77" s="24"/>
      <c r="R77" s="24"/>
      <c r="S77" s="24"/>
      <c r="T77" s="24"/>
      <c r="U77" s="41" t="str">
        <f>Budget!D81</f>
        <v>Vision Insurance - School Administration</v>
      </c>
      <c r="V77" s="48">
        <f>Budget!E81</f>
        <v>0</v>
      </c>
      <c r="W77" s="1" t="e">
        <f t="shared" si="7"/>
        <v>#VALUE!</v>
      </c>
      <c r="Z77" s="1" t="s">
        <v>205</v>
      </c>
      <c r="AA77" s="1">
        <v>303101</v>
      </c>
    </row>
    <row r="78" spans="5:27" x14ac:dyDescent="0.2">
      <c r="E78" s="4" t="str">
        <f t="shared" si="8"/>
        <v>MM/DD/YYYY</v>
      </c>
      <c r="G78" s="9" t="str">
        <f t="shared" si="5"/>
        <v>BV-0MM/DD/YYYY</v>
      </c>
      <c r="H78" s="9" t="s">
        <v>205</v>
      </c>
      <c r="I78" s="22" t="str">
        <f>Budget!C82</f>
        <v>616106</v>
      </c>
      <c r="J78" s="22">
        <f t="shared" si="6"/>
        <v>0</v>
      </c>
      <c r="K78" s="22"/>
      <c r="L78" s="23"/>
      <c r="M78" s="22"/>
      <c r="N78" s="23"/>
      <c r="O78" s="24"/>
      <c r="P78" s="24"/>
      <c r="Q78" s="24"/>
      <c r="R78" s="24"/>
      <c r="S78" s="24"/>
      <c r="T78" s="24"/>
      <c r="U78" s="41" t="str">
        <f>Budget!D82</f>
        <v>Retirement - School Administration</v>
      </c>
      <c r="V78" s="48">
        <f>Budget!E82</f>
        <v>0</v>
      </c>
      <c r="W78" s="1" t="e">
        <f t="shared" si="7"/>
        <v>#VALUE!</v>
      </c>
      <c r="Z78" s="1" t="s">
        <v>205</v>
      </c>
      <c r="AA78" s="1">
        <v>303101</v>
      </c>
    </row>
    <row r="79" spans="5:27" x14ac:dyDescent="0.2">
      <c r="E79" s="4" t="str">
        <f t="shared" si="8"/>
        <v>MM/DD/YYYY</v>
      </c>
      <c r="G79" s="9" t="str">
        <f t="shared" si="5"/>
        <v>BV-0MM/DD/YYYY</v>
      </c>
      <c r="H79" s="9" t="s">
        <v>205</v>
      </c>
      <c r="I79" s="22" t="str">
        <f>Budget!C83</f>
        <v>616111</v>
      </c>
      <c r="J79" s="22">
        <f t="shared" si="6"/>
        <v>0</v>
      </c>
      <c r="K79" s="22"/>
      <c r="L79" s="23"/>
      <c r="M79" s="22"/>
      <c r="N79" s="23"/>
      <c r="O79" s="24"/>
      <c r="P79" s="24"/>
      <c r="Q79" s="24"/>
      <c r="R79" s="24"/>
      <c r="S79" s="24"/>
      <c r="T79" s="24"/>
      <c r="U79" s="41" t="str">
        <f>Budget!D83</f>
        <v>Health Insurance - School Administration</v>
      </c>
      <c r="V79" s="48">
        <f>Budget!E83</f>
        <v>0</v>
      </c>
      <c r="W79" s="1" t="e">
        <f t="shared" si="7"/>
        <v>#VALUE!</v>
      </c>
      <c r="Z79" s="1" t="s">
        <v>205</v>
      </c>
      <c r="AA79" s="1">
        <v>303101</v>
      </c>
    </row>
    <row r="80" spans="5:27" x14ac:dyDescent="0.2">
      <c r="E80" s="4" t="str">
        <f t="shared" si="8"/>
        <v>MM/DD/YYYY</v>
      </c>
      <c r="G80" s="9" t="str">
        <f t="shared" si="5"/>
        <v>BV-0MM/DD/YYYY</v>
      </c>
      <c r="H80" s="9" t="s">
        <v>205</v>
      </c>
      <c r="I80" s="22" t="str">
        <f>Budget!C84</f>
        <v>616837</v>
      </c>
      <c r="J80" s="22">
        <f t="shared" si="6"/>
        <v>0</v>
      </c>
      <c r="K80" s="22"/>
      <c r="L80" s="23"/>
      <c r="M80" s="22"/>
      <c r="N80" s="23"/>
      <c r="O80" s="24"/>
      <c r="P80" s="24"/>
      <c r="Q80" s="24"/>
      <c r="R80" s="24"/>
      <c r="S80" s="24"/>
      <c r="T80" s="24"/>
      <c r="U80" s="41" t="str">
        <f>Budget!D84</f>
        <v>Residential Expenditures</v>
      </c>
      <c r="V80" s="48">
        <f>Budget!E84</f>
        <v>0</v>
      </c>
      <c r="W80" s="1" t="e">
        <f t="shared" si="7"/>
        <v>#VALUE!</v>
      </c>
      <c r="Z80" s="1" t="s">
        <v>205</v>
      </c>
      <c r="AA80" s="1">
        <v>303101</v>
      </c>
    </row>
    <row r="81" spans="1:27" x14ac:dyDescent="0.2">
      <c r="E81" s="4" t="str">
        <f t="shared" si="8"/>
        <v>MM/DD/YYYY</v>
      </c>
      <c r="G81" s="9" t="str">
        <f t="shared" si="5"/>
        <v>BV-0MM/DD/YYYY</v>
      </c>
      <c r="H81" s="9" t="s">
        <v>205</v>
      </c>
      <c r="I81" s="22" t="str">
        <f>Budget!C85</f>
        <v>636205</v>
      </c>
      <c r="J81" s="22">
        <f t="shared" si="6"/>
        <v>0</v>
      </c>
      <c r="K81" s="22"/>
      <c r="L81" s="23"/>
      <c r="M81" s="22"/>
      <c r="N81" s="23"/>
      <c r="O81" s="24"/>
      <c r="P81" s="24"/>
      <c r="Q81" s="24"/>
      <c r="R81" s="24"/>
      <c r="S81" s="24"/>
      <c r="T81" s="24"/>
      <c r="U81" s="41" t="str">
        <f>Budget!D85</f>
        <v>Professional Services</v>
      </c>
      <c r="V81" s="48">
        <f>Budget!E85</f>
        <v>0</v>
      </c>
      <c r="W81" s="1" t="e">
        <f t="shared" si="7"/>
        <v>#VALUE!</v>
      </c>
      <c r="Z81" s="1" t="s">
        <v>205</v>
      </c>
      <c r="AA81" s="1">
        <v>303101</v>
      </c>
    </row>
    <row r="82" spans="1:27" x14ac:dyDescent="0.2">
      <c r="E82" s="4" t="str">
        <f t="shared" si="8"/>
        <v>MM/DD/YYYY</v>
      </c>
      <c r="G82" s="9" t="str">
        <f t="shared" si="5"/>
        <v>BV-0MM/DD/YYYY</v>
      </c>
      <c r="H82" s="9" t="s">
        <v>205</v>
      </c>
      <c r="I82" s="22" t="str">
        <f>Budget!C86</f>
        <v>636209</v>
      </c>
      <c r="J82" s="22">
        <f t="shared" si="6"/>
        <v>0</v>
      </c>
      <c r="K82" s="22"/>
      <c r="L82" s="23"/>
      <c r="M82" s="22"/>
      <c r="N82" s="23"/>
      <c r="O82" s="24"/>
      <c r="P82" s="24"/>
      <c r="Q82" s="24"/>
      <c r="R82" s="24"/>
      <c r="S82" s="24"/>
      <c r="T82" s="24"/>
      <c r="U82" s="41" t="str">
        <f>Budget!D86</f>
        <v>Computer Consulting</v>
      </c>
      <c r="V82" s="48">
        <f>Budget!E86</f>
        <v>0</v>
      </c>
      <c r="W82" s="1" t="e">
        <f t="shared" si="7"/>
        <v>#VALUE!</v>
      </c>
      <c r="Z82" s="1" t="s">
        <v>205</v>
      </c>
      <c r="AA82" s="1">
        <v>303101</v>
      </c>
    </row>
    <row r="83" spans="1:27" x14ac:dyDescent="0.2">
      <c r="E83" s="4" t="str">
        <f t="shared" si="8"/>
        <v>MM/DD/YYYY</v>
      </c>
      <c r="G83" s="9" t="str">
        <f t="shared" si="5"/>
        <v>BV-0MM/DD/YYYY</v>
      </c>
      <c r="H83" s="9" t="s">
        <v>205</v>
      </c>
      <c r="I83" s="22" t="str">
        <f>Budget!C87</f>
        <v>636212</v>
      </c>
      <c r="J83" s="22">
        <f t="shared" si="6"/>
        <v>0</v>
      </c>
      <c r="K83" s="22"/>
      <c r="L83" s="23"/>
      <c r="M83" s="22"/>
      <c r="N83" s="23"/>
      <c r="O83" s="24"/>
      <c r="P83" s="24"/>
      <c r="Q83" s="24"/>
      <c r="R83" s="24"/>
      <c r="S83" s="24"/>
      <c r="T83" s="24"/>
      <c r="U83" s="41" t="str">
        <f>Budget!D87</f>
        <v>Advertising and Publicity</v>
      </c>
      <c r="V83" s="48">
        <f>Budget!E87</f>
        <v>0</v>
      </c>
      <c r="W83" s="1" t="e">
        <f t="shared" si="7"/>
        <v>#VALUE!</v>
      </c>
      <c r="Z83" s="1" t="s">
        <v>205</v>
      </c>
      <c r="AA83" s="1">
        <v>303101</v>
      </c>
    </row>
    <row r="84" spans="1:27" x14ac:dyDescent="0.2">
      <c r="E84" s="4" t="str">
        <f t="shared" si="8"/>
        <v>MM/DD/YYYY</v>
      </c>
      <c r="G84" s="9" t="str">
        <f t="shared" si="5"/>
        <v>BV-0MM/DD/YYYY</v>
      </c>
      <c r="H84" s="9" t="s">
        <v>205</v>
      </c>
      <c r="I84" s="22" t="str">
        <f>Budget!C88</f>
        <v>636221</v>
      </c>
      <c r="J84" s="22">
        <f t="shared" si="6"/>
        <v>0</v>
      </c>
      <c r="K84" s="22"/>
      <c r="L84" s="23"/>
      <c r="M84" s="22"/>
      <c r="N84" s="23"/>
      <c r="O84" s="24"/>
      <c r="P84" s="24"/>
      <c r="Q84" s="24"/>
      <c r="R84" s="24"/>
      <c r="S84" s="24"/>
      <c r="T84" s="24"/>
      <c r="U84" s="41" t="str">
        <f>Budget!D88</f>
        <v>Administrative Staff Development Expenditures</v>
      </c>
      <c r="V84" s="48">
        <f>Budget!E88</f>
        <v>0</v>
      </c>
      <c r="W84" s="1" t="e">
        <f t="shared" si="7"/>
        <v>#VALUE!</v>
      </c>
      <c r="Z84" s="1" t="s">
        <v>205</v>
      </c>
      <c r="AA84" s="1">
        <v>303101</v>
      </c>
    </row>
    <row r="85" spans="1:27" x14ac:dyDescent="0.2">
      <c r="A85" s="2"/>
      <c r="B85" s="2"/>
      <c r="C85" s="2"/>
      <c r="D85" s="2"/>
      <c r="E85" s="4" t="str">
        <f t="shared" si="8"/>
        <v>MM/DD/YYYY</v>
      </c>
      <c r="F85" s="2"/>
      <c r="G85" s="2" t="str">
        <f t="shared" si="5"/>
        <v>BV-0MM/DD/YYYY</v>
      </c>
      <c r="H85" s="9" t="s">
        <v>205</v>
      </c>
      <c r="I85" s="22" t="str">
        <f>Budget!C89</f>
        <v>636302</v>
      </c>
      <c r="J85" s="22">
        <f t="shared" si="6"/>
        <v>0</v>
      </c>
      <c r="K85" s="43"/>
      <c r="L85" s="24"/>
      <c r="M85" s="43"/>
      <c r="N85" s="24"/>
      <c r="O85" s="44"/>
      <c r="P85" s="44"/>
      <c r="Q85" s="44"/>
      <c r="R85" s="44"/>
      <c r="S85" s="44"/>
      <c r="T85" s="44"/>
      <c r="U85" s="41" t="str">
        <f>Budget!D89</f>
        <v>Supplies</v>
      </c>
      <c r="V85" s="48">
        <f>Budget!E89</f>
        <v>0</v>
      </c>
      <c r="W85" s="1" t="e">
        <f t="shared" si="7"/>
        <v>#VALUE!</v>
      </c>
      <c r="X85" s="7"/>
      <c r="Y85" s="7"/>
      <c r="Z85" s="1" t="s">
        <v>205</v>
      </c>
      <c r="AA85" s="1">
        <v>303101</v>
      </c>
    </row>
    <row r="86" spans="1:27" x14ac:dyDescent="0.2">
      <c r="E86" s="4" t="str">
        <f t="shared" si="8"/>
        <v>MM/DD/YYYY</v>
      </c>
      <c r="G86" s="9" t="str">
        <f t="shared" si="5"/>
        <v>BV-0MM/DD/YYYY</v>
      </c>
      <c r="H86" s="9" t="s">
        <v>205</v>
      </c>
      <c r="I86" s="22" t="str">
        <f>Budget!C90</f>
        <v>636304</v>
      </c>
      <c r="J86" s="22">
        <f t="shared" si="6"/>
        <v>0</v>
      </c>
      <c r="K86" s="22"/>
      <c r="L86" s="23"/>
      <c r="M86" s="22"/>
      <c r="N86" s="23"/>
      <c r="O86" s="24"/>
      <c r="P86" s="24"/>
      <c r="Q86" s="24"/>
      <c r="R86" s="24"/>
      <c r="S86" s="24"/>
      <c r="T86" s="24"/>
      <c r="U86" s="41" t="str">
        <f>Budget!D90</f>
        <v>Printing &amp; Stationery</v>
      </c>
      <c r="V86" s="48">
        <f>Budget!E90</f>
        <v>0</v>
      </c>
      <c r="W86" s="1" t="e">
        <f t="shared" si="7"/>
        <v>#VALUE!</v>
      </c>
      <c r="Z86" s="1" t="s">
        <v>205</v>
      </c>
      <c r="AA86" s="1">
        <v>303101</v>
      </c>
    </row>
    <row r="87" spans="1:27" x14ac:dyDescent="0.2">
      <c r="E87" s="4" t="str">
        <f t="shared" si="8"/>
        <v>MM/DD/YYYY</v>
      </c>
      <c r="G87" s="9" t="str">
        <f t="shared" si="5"/>
        <v>BV-0MM/DD/YYYY</v>
      </c>
      <c r="H87" s="9" t="s">
        <v>205</v>
      </c>
      <c r="I87" s="22" t="str">
        <f>Budget!C91</f>
        <v>636305</v>
      </c>
      <c r="J87" s="22">
        <f t="shared" si="6"/>
        <v>0</v>
      </c>
      <c r="K87" s="22"/>
      <c r="L87" s="23"/>
      <c r="M87" s="22"/>
      <c r="N87" s="23"/>
      <c r="O87" s="24"/>
      <c r="P87" s="24"/>
      <c r="Q87" s="24"/>
      <c r="R87" s="24"/>
      <c r="S87" s="24"/>
      <c r="T87" s="24"/>
      <c r="U87" s="41" t="str">
        <f>Budget!D91</f>
        <v>Postage</v>
      </c>
      <c r="V87" s="48">
        <f>Budget!E91</f>
        <v>0</v>
      </c>
      <c r="W87" s="1" t="e">
        <f t="shared" si="7"/>
        <v>#VALUE!</v>
      </c>
      <c r="Z87" s="1" t="s">
        <v>205</v>
      </c>
      <c r="AA87" s="1">
        <v>303101</v>
      </c>
    </row>
    <row r="88" spans="1:27" x14ac:dyDescent="0.2">
      <c r="E88" s="4" t="str">
        <f t="shared" si="8"/>
        <v>MM/DD/YYYY</v>
      </c>
      <c r="G88" s="9" t="str">
        <f t="shared" si="5"/>
        <v>BV-0MM/DD/YYYY</v>
      </c>
      <c r="H88" s="9" t="s">
        <v>205</v>
      </c>
      <c r="I88" s="22" t="str">
        <f>Budget!C92</f>
        <v>636350</v>
      </c>
      <c r="J88" s="22">
        <f t="shared" si="6"/>
        <v>0</v>
      </c>
      <c r="K88" s="22"/>
      <c r="L88" s="23"/>
      <c r="M88" s="22"/>
      <c r="N88" s="23"/>
      <c r="O88" s="24"/>
      <c r="P88" s="24"/>
      <c r="Q88" s="24"/>
      <c r="R88" s="24"/>
      <c r="S88" s="24"/>
      <c r="T88" s="24"/>
      <c r="U88" s="41" t="str">
        <f>Budget!D92</f>
        <v>Miscellaneous Administrative Expenditures</v>
      </c>
      <c r="V88" s="48">
        <f>Budget!E92</f>
        <v>0</v>
      </c>
      <c r="W88" s="1" t="e">
        <f t="shared" si="7"/>
        <v>#VALUE!</v>
      </c>
      <c r="Z88" s="1" t="s">
        <v>205</v>
      </c>
      <c r="AA88" s="1">
        <v>303101</v>
      </c>
    </row>
    <row r="89" spans="1:27" x14ac:dyDescent="0.2">
      <c r="E89" s="4" t="str">
        <f t="shared" si="8"/>
        <v>MM/DD/YYYY</v>
      </c>
      <c r="G89" s="9" t="str">
        <f t="shared" si="5"/>
        <v>BV-0MM/DD/YYYY</v>
      </c>
      <c r="H89" s="9" t="s">
        <v>205</v>
      </c>
      <c r="I89" s="22" t="str">
        <f>Budget!C93</f>
        <v>636351</v>
      </c>
      <c r="J89" s="22">
        <f t="shared" si="6"/>
        <v>0</v>
      </c>
      <c r="K89" s="22"/>
      <c r="L89" s="23"/>
      <c r="M89" s="22"/>
      <c r="N89" s="23"/>
      <c r="O89" s="24"/>
      <c r="P89" s="24"/>
      <c r="Q89" s="24"/>
      <c r="R89" s="24"/>
      <c r="S89" s="24"/>
      <c r="T89" s="24"/>
      <c r="U89" s="41" t="str">
        <f>Budget!D93</f>
        <v>Unallocated Credit Card Charge</v>
      </c>
      <c r="V89" s="48">
        <f>Budget!E93</f>
        <v>0</v>
      </c>
      <c r="W89" s="1" t="e">
        <f t="shared" si="7"/>
        <v>#VALUE!</v>
      </c>
      <c r="Z89" s="1" t="s">
        <v>205</v>
      </c>
      <c r="AA89" s="1">
        <v>303101</v>
      </c>
    </row>
    <row r="90" spans="1:27" x14ac:dyDescent="0.2">
      <c r="E90" s="4" t="str">
        <f t="shared" si="8"/>
        <v>MM/DD/YYYY</v>
      </c>
      <c r="G90" s="9" t="str">
        <f t="shared" si="5"/>
        <v>BV-0MM/DD/YYYY</v>
      </c>
      <c r="H90" s="9" t="s">
        <v>205</v>
      </c>
      <c r="I90" s="22" t="str">
        <f>Budget!C94</f>
        <v>636404</v>
      </c>
      <c r="J90" s="22">
        <f t="shared" si="6"/>
        <v>0</v>
      </c>
      <c r="K90" s="22"/>
      <c r="L90" s="23"/>
      <c r="M90" s="22"/>
      <c r="N90" s="23"/>
      <c r="O90" s="24"/>
      <c r="P90" s="24"/>
      <c r="Q90" s="24"/>
      <c r="R90" s="24"/>
      <c r="S90" s="24"/>
      <c r="T90" s="24"/>
      <c r="U90" s="41" t="str">
        <f>Budget!D94</f>
        <v>Dues, Memberships, and Subscriptions</v>
      </c>
      <c r="V90" s="48">
        <f>Budget!E94</f>
        <v>0</v>
      </c>
      <c r="W90" s="1" t="e">
        <f t="shared" si="7"/>
        <v>#VALUE!</v>
      </c>
      <c r="Z90" s="1" t="s">
        <v>205</v>
      </c>
      <c r="AA90" s="1">
        <v>303101</v>
      </c>
    </row>
    <row r="91" spans="1:27" x14ac:dyDescent="0.2">
      <c r="E91" s="4" t="str">
        <f t="shared" si="8"/>
        <v>MM/DD/YYYY</v>
      </c>
      <c r="G91" s="9" t="str">
        <f t="shared" si="5"/>
        <v>BV-0MM/DD/YYYY</v>
      </c>
      <c r="H91" s="9" t="s">
        <v>205</v>
      </c>
      <c r="I91" s="22" t="str">
        <f>Budget!C95</f>
        <v>636405</v>
      </c>
      <c r="J91" s="22">
        <f t="shared" si="6"/>
        <v>0</v>
      </c>
      <c r="K91" s="22"/>
      <c r="L91" s="23"/>
      <c r="M91" s="22"/>
      <c r="N91" s="23"/>
      <c r="O91" s="24"/>
      <c r="P91" s="24"/>
      <c r="Q91" s="24"/>
      <c r="R91" s="24"/>
      <c r="S91" s="24"/>
      <c r="T91" s="24"/>
      <c r="U91" s="41" t="str">
        <f>Budget!D95</f>
        <v>Conference and Travel</v>
      </c>
      <c r="V91" s="48">
        <f>Budget!E95</f>
        <v>0</v>
      </c>
      <c r="W91" s="1" t="e">
        <f t="shared" si="7"/>
        <v>#VALUE!</v>
      </c>
      <c r="Z91" s="1" t="s">
        <v>205</v>
      </c>
      <c r="AA91" s="1">
        <v>303101</v>
      </c>
    </row>
    <row r="92" spans="1:27" x14ac:dyDescent="0.2">
      <c r="E92" s="4" t="str">
        <f t="shared" si="8"/>
        <v>MM/DD/YYYY</v>
      </c>
      <c r="G92" s="9" t="str">
        <f t="shared" si="5"/>
        <v>BV-0MM/DD/YYYY</v>
      </c>
      <c r="H92" s="9" t="s">
        <v>205</v>
      </c>
      <c r="I92" s="22" t="str">
        <f>Budget!C96</f>
        <v>636560</v>
      </c>
      <c r="J92" s="22">
        <f t="shared" si="6"/>
        <v>0</v>
      </c>
      <c r="K92" s="22"/>
      <c r="L92" s="23"/>
      <c r="M92" s="22"/>
      <c r="N92" s="23"/>
      <c r="O92" s="24"/>
      <c r="P92" s="24"/>
      <c r="Q92" s="24"/>
      <c r="R92" s="24"/>
      <c r="S92" s="24"/>
      <c r="T92" s="24"/>
      <c r="U92" s="41" t="str">
        <f>Budget!D96</f>
        <v>Diocesan Student Fees</v>
      </c>
      <c r="V92" s="48">
        <f>Budget!E96</f>
        <v>0</v>
      </c>
      <c r="W92" s="1" t="e">
        <f t="shared" si="7"/>
        <v>#VALUE!</v>
      </c>
      <c r="Z92" s="1" t="s">
        <v>205</v>
      </c>
      <c r="AA92" s="1">
        <v>303101</v>
      </c>
    </row>
    <row r="93" spans="1:27" x14ac:dyDescent="0.2">
      <c r="E93" s="4" t="str">
        <f t="shared" si="8"/>
        <v>MM/DD/YYYY</v>
      </c>
      <c r="G93" s="9" t="str">
        <f t="shared" si="5"/>
        <v>BV-0MM/DD/YYYY</v>
      </c>
      <c r="H93" s="9" t="s">
        <v>205</v>
      </c>
      <c r="I93" s="22" t="str">
        <f>Budget!C97</f>
        <v>636575</v>
      </c>
      <c r="J93" s="22">
        <f t="shared" si="6"/>
        <v>0</v>
      </c>
      <c r="K93" s="22"/>
      <c r="L93" s="23"/>
      <c r="M93" s="22"/>
      <c r="N93" s="23"/>
      <c r="O93" s="24"/>
      <c r="P93" s="24"/>
      <c r="Q93" s="24"/>
      <c r="R93" s="24"/>
      <c r="S93" s="24"/>
      <c r="T93" s="24"/>
      <c r="U93" s="41" t="str">
        <f>Budget!D97</f>
        <v>Student Accident Insurance</v>
      </c>
      <c r="V93" s="48">
        <f>Budget!E97</f>
        <v>0</v>
      </c>
      <c r="W93" s="1" t="e">
        <f t="shared" si="7"/>
        <v>#VALUE!</v>
      </c>
      <c r="Z93" s="1" t="s">
        <v>205</v>
      </c>
      <c r="AA93" s="1">
        <v>303101</v>
      </c>
    </row>
    <row r="94" spans="1:27" x14ac:dyDescent="0.2">
      <c r="E94" s="4" t="str">
        <f t="shared" si="8"/>
        <v>MM/DD/YYYY</v>
      </c>
      <c r="G94" s="9" t="str">
        <f t="shared" si="5"/>
        <v>BV-0MM/DD/YYYY</v>
      </c>
      <c r="H94" s="9" t="s">
        <v>205</v>
      </c>
      <c r="I94" s="22" t="str">
        <f>Budget!C98</f>
        <v>636605</v>
      </c>
      <c r="J94" s="22">
        <f t="shared" si="6"/>
        <v>0</v>
      </c>
      <c r="K94" s="22"/>
      <c r="L94" s="23"/>
      <c r="M94" s="22"/>
      <c r="N94" s="23"/>
      <c r="O94" s="24"/>
      <c r="P94" s="24"/>
      <c r="Q94" s="24"/>
      <c r="R94" s="24"/>
      <c r="S94" s="24"/>
      <c r="T94" s="24"/>
      <c r="U94" s="41" t="str">
        <f>Budget!D98</f>
        <v>Telephone/Internet/Cable</v>
      </c>
      <c r="V94" s="48">
        <f>Budget!E98</f>
        <v>0</v>
      </c>
      <c r="W94" s="1" t="e">
        <f t="shared" si="7"/>
        <v>#VALUE!</v>
      </c>
      <c r="Z94" s="1" t="s">
        <v>205</v>
      </c>
      <c r="AA94" s="1">
        <v>303101</v>
      </c>
    </row>
    <row r="95" spans="1:27" x14ac:dyDescent="0.2">
      <c r="E95" s="4" t="str">
        <f t="shared" si="8"/>
        <v>MM/DD/YYYY</v>
      </c>
      <c r="G95" s="9" t="str">
        <f t="shared" si="5"/>
        <v>BV-0MM/DD/YYYY</v>
      </c>
      <c r="H95" s="9" t="s">
        <v>205</v>
      </c>
      <c r="I95" s="22" t="str">
        <f>Budget!C99</f>
        <v>636701</v>
      </c>
      <c r="J95" s="22">
        <f t="shared" si="6"/>
        <v>0</v>
      </c>
      <c r="K95" s="22"/>
      <c r="L95" s="23"/>
      <c r="M95" s="22"/>
      <c r="N95" s="23"/>
      <c r="O95" s="24"/>
      <c r="P95" s="24"/>
      <c r="Q95" s="24"/>
      <c r="R95" s="24"/>
      <c r="S95" s="24"/>
      <c r="T95" s="24"/>
      <c r="U95" s="41" t="str">
        <f>Budget!D99</f>
        <v>Administrative Equipment &amp; Furnishings</v>
      </c>
      <c r="V95" s="48">
        <f>Budget!E99</f>
        <v>0</v>
      </c>
      <c r="W95" s="1" t="e">
        <f t="shared" si="7"/>
        <v>#VALUE!</v>
      </c>
      <c r="Z95" s="1" t="s">
        <v>205</v>
      </c>
      <c r="AA95" s="1">
        <v>303101</v>
      </c>
    </row>
    <row r="96" spans="1:27" x14ac:dyDescent="0.2">
      <c r="E96" s="4" t="str">
        <f t="shared" si="8"/>
        <v>MM/DD/YYYY</v>
      </c>
      <c r="G96" s="9" t="str">
        <f t="shared" si="5"/>
        <v>BV-0MM/DD/YYYY</v>
      </c>
      <c r="H96" s="9" t="s">
        <v>205</v>
      </c>
      <c r="I96" s="22" t="str">
        <f>Budget!C100</f>
        <v>636703</v>
      </c>
      <c r="J96" s="22">
        <f t="shared" si="6"/>
        <v>0</v>
      </c>
      <c r="K96" s="22"/>
      <c r="L96" s="23"/>
      <c r="M96" s="22"/>
      <c r="N96" s="23"/>
      <c r="O96" s="24"/>
      <c r="P96" s="24"/>
      <c r="Q96" s="24"/>
      <c r="R96" s="24"/>
      <c r="S96" s="24"/>
      <c r="T96" s="24"/>
      <c r="U96" s="41" t="str">
        <f>Budget!D100</f>
        <v>Administrative Equipment, Repairs, &amp; Maintenance</v>
      </c>
      <c r="V96" s="48">
        <f>Budget!E100</f>
        <v>0</v>
      </c>
      <c r="W96" s="1" t="e">
        <f t="shared" si="7"/>
        <v>#VALUE!</v>
      </c>
      <c r="Z96" s="1" t="s">
        <v>205</v>
      </c>
      <c r="AA96" s="1">
        <v>303101</v>
      </c>
    </row>
    <row r="97" spans="5:27" x14ac:dyDescent="0.2">
      <c r="E97" s="4" t="str">
        <f t="shared" si="8"/>
        <v>MM/DD/YYYY</v>
      </c>
      <c r="G97" s="9" t="str">
        <f t="shared" si="5"/>
        <v>BV-0MM/DD/YYYY</v>
      </c>
      <c r="H97" s="9" t="s">
        <v>205</v>
      </c>
      <c r="I97" s="22" t="str">
        <f>Budget!C101</f>
        <v>656004</v>
      </c>
      <c r="J97" s="22">
        <f t="shared" si="6"/>
        <v>0</v>
      </c>
      <c r="K97" s="22"/>
      <c r="L97" s="23"/>
      <c r="M97" s="22"/>
      <c r="N97" s="23"/>
      <c r="O97" s="24"/>
      <c r="P97" s="24"/>
      <c r="Q97" s="24"/>
      <c r="R97" s="24"/>
      <c r="S97" s="24"/>
      <c r="T97" s="24"/>
      <c r="U97" s="41" t="str">
        <f>Budget!D101</f>
        <v>Instructional Salaries - Contracted</v>
      </c>
      <c r="V97" s="48">
        <f>Budget!E101</f>
        <v>0</v>
      </c>
      <c r="W97" s="1" t="e">
        <f t="shared" si="7"/>
        <v>#VALUE!</v>
      </c>
      <c r="Z97" s="1" t="s">
        <v>205</v>
      </c>
      <c r="AA97" s="1">
        <v>303101</v>
      </c>
    </row>
    <row r="98" spans="5:27" x14ac:dyDescent="0.2">
      <c r="E98" s="4" t="str">
        <f t="shared" si="8"/>
        <v>MM/DD/YYYY</v>
      </c>
      <c r="G98" s="9" t="str">
        <f t="shared" si="5"/>
        <v>BV-0MM/DD/YYYY</v>
      </c>
      <c r="H98" s="9" t="s">
        <v>205</v>
      </c>
      <c r="I98" s="22" t="str">
        <f>Budget!C102</f>
        <v>656008</v>
      </c>
      <c r="J98" s="22">
        <f t="shared" si="6"/>
        <v>0</v>
      </c>
      <c r="K98" s="22"/>
      <c r="L98" s="23"/>
      <c r="M98" s="22"/>
      <c r="N98" s="23"/>
      <c r="O98" s="24"/>
      <c r="P98" s="24"/>
      <c r="Q98" s="24"/>
      <c r="R98" s="24"/>
      <c r="S98" s="24"/>
      <c r="T98" s="24"/>
      <c r="U98" s="41" t="str">
        <f>Budget!D102</f>
        <v>Substitute Salaries</v>
      </c>
      <c r="V98" s="48">
        <f>Budget!E102</f>
        <v>0</v>
      </c>
      <c r="W98" s="1" t="e">
        <f t="shared" si="7"/>
        <v>#VALUE!</v>
      </c>
      <c r="Z98" s="1" t="s">
        <v>205</v>
      </c>
      <c r="AA98" s="1">
        <v>303101</v>
      </c>
    </row>
    <row r="99" spans="5:27" x14ac:dyDescent="0.2">
      <c r="E99" s="4" t="str">
        <f t="shared" si="8"/>
        <v>MM/DD/YYYY</v>
      </c>
      <c r="G99" s="9" t="str">
        <f t="shared" si="5"/>
        <v>BV-0MM/DD/YYYY</v>
      </c>
      <c r="H99" s="9" t="s">
        <v>205</v>
      </c>
      <c r="I99" s="22" t="str">
        <f>Budget!C103</f>
        <v>656009</v>
      </c>
      <c r="J99" s="22">
        <f t="shared" si="6"/>
        <v>0</v>
      </c>
      <c r="K99" s="22"/>
      <c r="L99" s="23"/>
      <c r="M99" s="22"/>
      <c r="N99" s="23"/>
      <c r="O99" s="24"/>
      <c r="P99" s="24"/>
      <c r="Q99" s="24"/>
      <c r="R99" s="24"/>
      <c r="S99" s="24"/>
      <c r="T99" s="24"/>
      <c r="U99" s="41" t="str">
        <f>Budget!D103</f>
        <v>Non-Contracted Instructional Salaries</v>
      </c>
      <c r="V99" s="48">
        <f>Budget!E103</f>
        <v>0</v>
      </c>
      <c r="W99" s="1" t="e">
        <f t="shared" si="7"/>
        <v>#VALUE!</v>
      </c>
      <c r="Z99" s="1" t="s">
        <v>205</v>
      </c>
      <c r="AA99" s="1">
        <v>303101</v>
      </c>
    </row>
    <row r="100" spans="5:27" x14ac:dyDescent="0.2">
      <c r="E100" s="4" t="str">
        <f t="shared" si="8"/>
        <v>MM/DD/YYYY</v>
      </c>
      <c r="G100" s="9" t="str">
        <f t="shared" si="5"/>
        <v>BV-0MM/DD/YYYY</v>
      </c>
      <c r="H100" s="9" t="s">
        <v>205</v>
      </c>
      <c r="I100" s="22" t="str">
        <f>Budget!C104</f>
        <v>656101</v>
      </c>
      <c r="J100" s="22">
        <f t="shared" si="6"/>
        <v>0</v>
      </c>
      <c r="K100" s="22"/>
      <c r="L100" s="23"/>
      <c r="M100" s="22"/>
      <c r="N100" s="23"/>
      <c r="O100" s="24"/>
      <c r="P100" s="24"/>
      <c r="Q100" s="24"/>
      <c r="R100" s="24"/>
      <c r="S100" s="24"/>
      <c r="T100" s="24"/>
      <c r="U100" s="41" t="str">
        <f>Budget!D104</f>
        <v>SS Taxes, Employer Share - Instructional</v>
      </c>
      <c r="V100" s="48">
        <f>Budget!E104</f>
        <v>0</v>
      </c>
      <c r="W100" s="1" t="e">
        <f t="shared" si="7"/>
        <v>#VALUE!</v>
      </c>
      <c r="Z100" s="1" t="s">
        <v>205</v>
      </c>
      <c r="AA100" s="1">
        <v>303101</v>
      </c>
    </row>
    <row r="101" spans="5:27" x14ac:dyDescent="0.2">
      <c r="E101" s="4" t="str">
        <f t="shared" si="8"/>
        <v>MM/DD/YYYY</v>
      </c>
      <c r="G101" s="9" t="str">
        <f t="shared" si="5"/>
        <v>BV-0MM/DD/YYYY</v>
      </c>
      <c r="H101" s="9" t="s">
        <v>205</v>
      </c>
      <c r="I101" s="22" t="str">
        <f>Budget!C105</f>
        <v>656102</v>
      </c>
      <c r="J101" s="22">
        <f t="shared" si="6"/>
        <v>0</v>
      </c>
      <c r="K101" s="22"/>
      <c r="L101" s="23"/>
      <c r="M101" s="22"/>
      <c r="N101" s="23"/>
      <c r="O101" s="24"/>
      <c r="P101" s="24"/>
      <c r="Q101" s="24"/>
      <c r="R101" s="24"/>
      <c r="S101" s="24"/>
      <c r="T101" s="24"/>
      <c r="U101" s="41" t="str">
        <f>Budget!D105</f>
        <v>Life &amp; Disability Insurance - Instructional</v>
      </c>
      <c r="V101" s="48">
        <f>Budget!E105</f>
        <v>0</v>
      </c>
      <c r="W101" s="1" t="e">
        <f t="shared" si="7"/>
        <v>#VALUE!</v>
      </c>
      <c r="Z101" s="1" t="s">
        <v>205</v>
      </c>
      <c r="AA101" s="1">
        <v>303101</v>
      </c>
    </row>
    <row r="102" spans="5:27" x14ac:dyDescent="0.2">
      <c r="E102" s="4" t="str">
        <f t="shared" si="8"/>
        <v>MM/DD/YYYY</v>
      </c>
      <c r="G102" s="9" t="str">
        <f t="shared" si="5"/>
        <v>BV-0MM/DD/YYYY</v>
      </c>
      <c r="H102" s="9" t="s">
        <v>205</v>
      </c>
      <c r="I102" s="22" t="str">
        <f>Budget!C106</f>
        <v>656104</v>
      </c>
      <c r="J102" s="22">
        <f t="shared" si="6"/>
        <v>0</v>
      </c>
      <c r="K102" s="22"/>
      <c r="L102" s="23"/>
      <c r="M102" s="22"/>
      <c r="N102" s="23"/>
      <c r="O102" s="24"/>
      <c r="P102" s="24"/>
      <c r="Q102" s="24"/>
      <c r="R102" s="24"/>
      <c r="S102" s="24"/>
      <c r="T102" s="24"/>
      <c r="U102" s="41" t="str">
        <f>Budget!D106</f>
        <v>Vision Insurance - Instructional</v>
      </c>
      <c r="V102" s="48">
        <f>Budget!E106</f>
        <v>0</v>
      </c>
      <c r="W102" s="1" t="e">
        <f t="shared" si="7"/>
        <v>#VALUE!</v>
      </c>
      <c r="Z102" s="1" t="s">
        <v>205</v>
      </c>
      <c r="AA102" s="1">
        <v>303101</v>
      </c>
    </row>
    <row r="103" spans="5:27" x14ac:dyDescent="0.2">
      <c r="E103" s="4" t="str">
        <f t="shared" si="8"/>
        <v>MM/DD/YYYY</v>
      </c>
      <c r="G103" s="9" t="str">
        <f t="shared" si="5"/>
        <v>BV-0MM/DD/YYYY</v>
      </c>
      <c r="H103" s="9" t="s">
        <v>205</v>
      </c>
      <c r="I103" s="22" t="str">
        <f>Budget!C107</f>
        <v>656106</v>
      </c>
      <c r="J103" s="22">
        <f t="shared" si="6"/>
        <v>0</v>
      </c>
      <c r="K103" s="22"/>
      <c r="L103" s="23"/>
      <c r="M103" s="22"/>
      <c r="N103" s="23"/>
      <c r="O103" s="24"/>
      <c r="P103" s="24"/>
      <c r="Q103" s="24"/>
      <c r="R103" s="24"/>
      <c r="S103" s="24"/>
      <c r="T103" s="24"/>
      <c r="U103" s="41" t="str">
        <f>Budget!D107</f>
        <v>Retirement - Instructional</v>
      </c>
      <c r="V103" s="48">
        <f>Budget!E107</f>
        <v>0</v>
      </c>
      <c r="W103" s="1" t="e">
        <f t="shared" si="7"/>
        <v>#VALUE!</v>
      </c>
      <c r="Z103" s="1" t="s">
        <v>205</v>
      </c>
      <c r="AA103" s="1">
        <v>303101</v>
      </c>
    </row>
    <row r="104" spans="5:27" x14ac:dyDescent="0.2">
      <c r="E104" s="4" t="str">
        <f t="shared" si="8"/>
        <v>MM/DD/YYYY</v>
      </c>
      <c r="G104" s="9" t="str">
        <f t="shared" si="5"/>
        <v>BV-0MM/DD/YYYY</v>
      </c>
      <c r="H104" s="9" t="s">
        <v>205</v>
      </c>
      <c r="I104" s="22" t="str">
        <f>Budget!C108</f>
        <v>656111</v>
      </c>
      <c r="J104" s="22">
        <f t="shared" si="6"/>
        <v>0</v>
      </c>
      <c r="K104" s="22"/>
      <c r="L104" s="23"/>
      <c r="M104" s="22"/>
      <c r="N104" s="23"/>
      <c r="O104" s="24"/>
      <c r="P104" s="24"/>
      <c r="Q104" s="24"/>
      <c r="R104" s="24"/>
      <c r="S104" s="24"/>
      <c r="T104" s="24"/>
      <c r="U104" s="41" t="str">
        <f>Budget!D108</f>
        <v>Health Insurance - Instructional</v>
      </c>
      <c r="V104" s="48">
        <f>Budget!E108</f>
        <v>0</v>
      </c>
      <c r="W104" s="1" t="e">
        <f t="shared" si="7"/>
        <v>#VALUE!</v>
      </c>
      <c r="Z104" s="1" t="s">
        <v>205</v>
      </c>
      <c r="AA104" s="1">
        <v>303101</v>
      </c>
    </row>
    <row r="105" spans="5:27" x14ac:dyDescent="0.2">
      <c r="E105" s="4" t="str">
        <f t="shared" si="8"/>
        <v>MM/DD/YYYY</v>
      </c>
      <c r="G105" s="9" t="str">
        <f t="shared" si="5"/>
        <v>BV-0MM/DD/YYYY</v>
      </c>
      <c r="H105" s="9" t="s">
        <v>205</v>
      </c>
      <c r="I105" s="22" t="str">
        <f>Budget!C109</f>
        <v>676221</v>
      </c>
      <c r="J105" s="22">
        <f t="shared" si="6"/>
        <v>0</v>
      </c>
      <c r="K105" s="22"/>
      <c r="L105" s="23"/>
      <c r="M105" s="22"/>
      <c r="N105" s="23"/>
      <c r="O105" s="24"/>
      <c r="P105" s="24"/>
      <c r="Q105" s="24"/>
      <c r="R105" s="24"/>
      <c r="S105" s="24"/>
      <c r="T105" s="24"/>
      <c r="U105" s="41" t="str">
        <f>Budget!D109</f>
        <v>Instructional Staff Development Expenditures</v>
      </c>
      <c r="V105" s="48">
        <f>Budget!E109</f>
        <v>0</v>
      </c>
      <c r="W105" s="1" t="e">
        <f t="shared" si="7"/>
        <v>#VALUE!</v>
      </c>
      <c r="Z105" s="1" t="s">
        <v>205</v>
      </c>
      <c r="AA105" s="1">
        <v>303101</v>
      </c>
    </row>
    <row r="106" spans="5:27" x14ac:dyDescent="0.2">
      <c r="E106" s="4" t="str">
        <f t="shared" si="8"/>
        <v>MM/DD/YYYY</v>
      </c>
      <c r="G106" s="9" t="str">
        <f t="shared" si="5"/>
        <v>BV-0MM/DD/YYYY</v>
      </c>
      <c r="H106" s="9" t="s">
        <v>205</v>
      </c>
      <c r="I106" s="22" t="str">
        <f>Budget!C110</f>
        <v>676306</v>
      </c>
      <c r="J106" s="22">
        <f t="shared" si="6"/>
        <v>0</v>
      </c>
      <c r="K106" s="22"/>
      <c r="L106" s="23"/>
      <c r="M106" s="22"/>
      <c r="N106" s="23"/>
      <c r="O106" s="24"/>
      <c r="P106" s="24"/>
      <c r="Q106" s="24"/>
      <c r="R106" s="24"/>
      <c r="S106" s="24"/>
      <c r="T106" s="24"/>
      <c r="U106" s="41" t="str">
        <f>Budget!D110</f>
        <v>Copier</v>
      </c>
      <c r="V106" s="48">
        <f>Budget!E110</f>
        <v>0</v>
      </c>
      <c r="W106" s="1" t="e">
        <f t="shared" si="7"/>
        <v>#VALUE!</v>
      </c>
      <c r="Z106" s="1" t="s">
        <v>205</v>
      </c>
      <c r="AA106" s="1">
        <v>303101</v>
      </c>
    </row>
    <row r="107" spans="5:27" x14ac:dyDescent="0.2">
      <c r="E107" s="4" t="str">
        <f t="shared" si="8"/>
        <v>MM/DD/YYYY</v>
      </c>
      <c r="G107" s="9" t="str">
        <f t="shared" si="5"/>
        <v>BV-0MM/DD/YYYY</v>
      </c>
      <c r="H107" s="9" t="s">
        <v>205</v>
      </c>
      <c r="I107" s="22" t="str">
        <f>Budget!C111</f>
        <v>676312</v>
      </c>
      <c r="J107" s="22">
        <f t="shared" si="6"/>
        <v>0</v>
      </c>
      <c r="K107" s="22"/>
      <c r="L107" s="23"/>
      <c r="M107" s="22"/>
      <c r="N107" s="23"/>
      <c r="O107" s="24"/>
      <c r="P107" s="24"/>
      <c r="Q107" s="24"/>
      <c r="R107" s="24"/>
      <c r="S107" s="24"/>
      <c r="T107" s="24"/>
      <c r="U107" s="41" t="str">
        <f>Budget!D111</f>
        <v>Testing</v>
      </c>
      <c r="V107" s="48">
        <f>Budget!E111</f>
        <v>0</v>
      </c>
      <c r="W107" s="1" t="e">
        <f t="shared" si="7"/>
        <v>#VALUE!</v>
      </c>
      <c r="Z107" s="1" t="s">
        <v>205</v>
      </c>
      <c r="AA107" s="1">
        <v>303101</v>
      </c>
    </row>
    <row r="108" spans="5:27" x14ac:dyDescent="0.2">
      <c r="E108" s="4" t="str">
        <f t="shared" si="8"/>
        <v>MM/DD/YYYY</v>
      </c>
      <c r="G108" s="9" t="str">
        <f t="shared" si="5"/>
        <v>BV-0MM/DD/YYYY</v>
      </c>
      <c r="H108" s="9" t="s">
        <v>205</v>
      </c>
      <c r="I108" s="22" t="str">
        <f>Budget!C112</f>
        <v>676320</v>
      </c>
      <c r="J108" s="22">
        <f t="shared" si="6"/>
        <v>0</v>
      </c>
      <c r="K108" s="22"/>
      <c r="L108" s="23"/>
      <c r="M108" s="22"/>
      <c r="N108" s="23"/>
      <c r="O108" s="24"/>
      <c r="P108" s="24"/>
      <c r="Q108" s="24"/>
      <c r="R108" s="24"/>
      <c r="S108" s="24"/>
      <c r="T108" s="24"/>
      <c r="U108" s="41" t="str">
        <f>Budget!D112</f>
        <v>Departmental Expenditures</v>
      </c>
      <c r="V108" s="48">
        <f>Budget!E112</f>
        <v>0</v>
      </c>
      <c r="W108" s="1" t="e">
        <f t="shared" si="7"/>
        <v>#VALUE!</v>
      </c>
      <c r="Z108" s="1" t="s">
        <v>205</v>
      </c>
      <c r="AA108" s="1">
        <v>303101</v>
      </c>
    </row>
    <row r="109" spans="5:27" x14ac:dyDescent="0.2">
      <c r="E109" s="4" t="str">
        <f t="shared" si="8"/>
        <v>MM/DD/YYYY</v>
      </c>
      <c r="G109" s="9" t="str">
        <f t="shared" si="5"/>
        <v>BV-0MM/DD/YYYY</v>
      </c>
      <c r="H109" s="9" t="s">
        <v>205</v>
      </c>
      <c r="I109" s="22" t="str">
        <f>Budget!C113</f>
        <v>676330</v>
      </c>
      <c r="J109" s="22">
        <f t="shared" si="6"/>
        <v>0</v>
      </c>
      <c r="K109" s="22"/>
      <c r="L109" s="23"/>
      <c r="M109" s="22"/>
      <c r="N109" s="23"/>
      <c r="O109" s="24"/>
      <c r="P109" s="24"/>
      <c r="Q109" s="24"/>
      <c r="R109" s="24"/>
      <c r="S109" s="24"/>
      <c r="T109" s="24"/>
      <c r="U109" s="41" t="str">
        <f>Budget!D113</f>
        <v>Instructional Supplies</v>
      </c>
      <c r="V109" s="48">
        <f>Budget!E113</f>
        <v>0</v>
      </c>
      <c r="W109" s="1" t="e">
        <f t="shared" si="7"/>
        <v>#VALUE!</v>
      </c>
      <c r="Z109" s="1" t="s">
        <v>205</v>
      </c>
      <c r="AA109" s="1">
        <v>303101</v>
      </c>
    </row>
    <row r="110" spans="5:27" x14ac:dyDescent="0.2">
      <c r="E110" s="4" t="str">
        <f t="shared" si="8"/>
        <v>MM/DD/YYYY</v>
      </c>
      <c r="G110" s="9" t="str">
        <f t="shared" si="5"/>
        <v>BV-0MM/DD/YYYY</v>
      </c>
      <c r="H110" s="9" t="s">
        <v>205</v>
      </c>
      <c r="I110" s="22" t="str">
        <f>Budget!C114</f>
        <v>676331</v>
      </c>
      <c r="J110" s="22">
        <f t="shared" si="6"/>
        <v>0</v>
      </c>
      <c r="K110" s="22"/>
      <c r="L110" s="23"/>
      <c r="M110" s="22"/>
      <c r="N110" s="23"/>
      <c r="O110" s="24"/>
      <c r="P110" s="24"/>
      <c r="Q110" s="24"/>
      <c r="R110" s="24"/>
      <c r="S110" s="24"/>
      <c r="T110" s="24"/>
      <c r="U110" s="41" t="str">
        <f>Budget!D114</f>
        <v>Instructional Materials</v>
      </c>
      <c r="V110" s="48">
        <f>Budget!E114</f>
        <v>0</v>
      </c>
      <c r="W110" s="1" t="e">
        <f t="shared" si="7"/>
        <v>#VALUE!</v>
      </c>
      <c r="Z110" s="1" t="s">
        <v>205</v>
      </c>
      <c r="AA110" s="1">
        <v>303101</v>
      </c>
    </row>
    <row r="111" spans="5:27" x14ac:dyDescent="0.2">
      <c r="E111" s="4" t="str">
        <f t="shared" si="8"/>
        <v>MM/DD/YYYY</v>
      </c>
      <c r="G111" s="9" t="str">
        <f t="shared" si="5"/>
        <v>BV-0MM/DD/YYYY</v>
      </c>
      <c r="H111" s="9" t="s">
        <v>205</v>
      </c>
      <c r="I111" s="22" t="str">
        <f>Budget!C115</f>
        <v>676332</v>
      </c>
      <c r="J111" s="22">
        <f t="shared" si="6"/>
        <v>0</v>
      </c>
      <c r="K111" s="22"/>
      <c r="L111" s="23"/>
      <c r="M111" s="22"/>
      <c r="N111" s="23"/>
      <c r="O111" s="24"/>
      <c r="P111" s="24"/>
      <c r="Q111" s="24"/>
      <c r="R111" s="24"/>
      <c r="S111" s="24"/>
      <c r="T111" s="24"/>
      <c r="U111" s="41" t="str">
        <f>Budget!D115</f>
        <v>Textbooks</v>
      </c>
      <c r="V111" s="48">
        <f>Budget!E115</f>
        <v>0</v>
      </c>
      <c r="W111" s="1" t="e">
        <f t="shared" si="7"/>
        <v>#VALUE!</v>
      </c>
      <c r="Z111" s="1" t="s">
        <v>205</v>
      </c>
      <c r="AA111" s="1">
        <v>303101</v>
      </c>
    </row>
    <row r="112" spans="5:27" x14ac:dyDescent="0.2">
      <c r="E112" s="4" t="str">
        <f t="shared" si="8"/>
        <v>MM/DD/YYYY</v>
      </c>
      <c r="G112" s="9" t="str">
        <f t="shared" si="5"/>
        <v>BV-0MM/DD/YYYY</v>
      </c>
      <c r="H112" s="9" t="s">
        <v>205</v>
      </c>
      <c r="I112" s="22" t="str">
        <f>Budget!C116</f>
        <v>676333</v>
      </c>
      <c r="J112" s="22">
        <f t="shared" si="6"/>
        <v>0</v>
      </c>
      <c r="K112" s="22"/>
      <c r="L112" s="23"/>
      <c r="M112" s="22"/>
      <c r="N112" s="23"/>
      <c r="O112" s="24"/>
      <c r="P112" s="24"/>
      <c r="Q112" s="24"/>
      <c r="R112" s="24"/>
      <c r="S112" s="24"/>
      <c r="T112" s="24"/>
      <c r="U112" s="41" t="str">
        <f>Budget!D116</f>
        <v>Textbooks, Consumable</v>
      </c>
      <c r="V112" s="48">
        <f>Budget!E116</f>
        <v>0</v>
      </c>
      <c r="W112" s="1" t="e">
        <f t="shared" si="7"/>
        <v>#VALUE!</v>
      </c>
      <c r="Z112" s="1" t="s">
        <v>205</v>
      </c>
      <c r="AA112" s="1">
        <v>303101</v>
      </c>
    </row>
    <row r="113" spans="5:27" x14ac:dyDescent="0.2">
      <c r="E113" s="4" t="str">
        <f t="shared" si="8"/>
        <v>MM/DD/YYYY</v>
      </c>
      <c r="G113" s="9" t="str">
        <f t="shared" si="5"/>
        <v>BV-0MM/DD/YYYY</v>
      </c>
      <c r="H113" s="9" t="s">
        <v>205</v>
      </c>
      <c r="I113" s="22" t="str">
        <f>Budget!C117</f>
        <v>676350</v>
      </c>
      <c r="J113" s="22">
        <f t="shared" si="6"/>
        <v>0</v>
      </c>
      <c r="K113" s="22"/>
      <c r="L113" s="23"/>
      <c r="M113" s="22"/>
      <c r="N113" s="23"/>
      <c r="O113" s="24"/>
      <c r="P113" s="24"/>
      <c r="Q113" s="24"/>
      <c r="R113" s="24"/>
      <c r="S113" s="24"/>
      <c r="T113" s="24"/>
      <c r="U113" s="41" t="str">
        <f>Budget!D117</f>
        <v>Miscellaneous Instructional Expenditures</v>
      </c>
      <c r="V113" s="48">
        <f>Budget!E117</f>
        <v>0</v>
      </c>
      <c r="W113" s="1" t="e">
        <f t="shared" si="7"/>
        <v>#VALUE!</v>
      </c>
      <c r="Z113" s="1" t="s">
        <v>205</v>
      </c>
      <c r="AA113" s="1">
        <v>303101</v>
      </c>
    </row>
    <row r="114" spans="5:27" x14ac:dyDescent="0.2">
      <c r="E114" s="4" t="str">
        <f t="shared" si="8"/>
        <v>MM/DD/YYYY</v>
      </c>
      <c r="G114" s="9" t="str">
        <f t="shared" si="5"/>
        <v>BV-0MM/DD/YYYY</v>
      </c>
      <c r="H114" s="9" t="s">
        <v>205</v>
      </c>
      <c r="I114" s="22" t="str">
        <f>Budget!C118</f>
        <v>676405</v>
      </c>
      <c r="J114" s="22">
        <f t="shared" si="6"/>
        <v>0</v>
      </c>
      <c r="K114" s="22"/>
      <c r="L114" s="23"/>
      <c r="M114" s="22"/>
      <c r="N114" s="23"/>
      <c r="O114" s="24"/>
      <c r="P114" s="24"/>
      <c r="Q114" s="24"/>
      <c r="R114" s="24"/>
      <c r="S114" s="24"/>
      <c r="T114" s="24"/>
      <c r="U114" s="41" t="str">
        <f>Budget!D118</f>
        <v>FacultyTravel, Conferences, Conventions</v>
      </c>
      <c r="V114" s="48">
        <f>Budget!E118</f>
        <v>0</v>
      </c>
      <c r="W114" s="1" t="e">
        <f t="shared" si="7"/>
        <v>#VALUE!</v>
      </c>
      <c r="Z114" s="1" t="s">
        <v>205</v>
      </c>
      <c r="AA114" s="1">
        <v>303101</v>
      </c>
    </row>
    <row r="115" spans="5:27" x14ac:dyDescent="0.2">
      <c r="E115" s="4" t="str">
        <f t="shared" si="8"/>
        <v>MM/DD/YYYY</v>
      </c>
      <c r="G115" s="9" t="str">
        <f t="shared" si="5"/>
        <v>BV-0MM/DD/YYYY</v>
      </c>
      <c r="H115" s="9" t="s">
        <v>205</v>
      </c>
      <c r="I115" s="22" t="str">
        <f>Budget!C119</f>
        <v>676701</v>
      </c>
      <c r="J115" s="22">
        <f t="shared" si="6"/>
        <v>0</v>
      </c>
      <c r="K115" s="22"/>
      <c r="L115" s="23"/>
      <c r="M115" s="22"/>
      <c r="N115" s="23"/>
      <c r="O115" s="24"/>
      <c r="P115" s="24"/>
      <c r="Q115" s="24"/>
      <c r="R115" s="24"/>
      <c r="S115" s="24"/>
      <c r="T115" s="24"/>
      <c r="U115" s="41" t="str">
        <f>Budget!D119</f>
        <v>General Instructional Equipment &amp; Furnishings</v>
      </c>
      <c r="V115" s="48">
        <f>Budget!E119</f>
        <v>0</v>
      </c>
      <c r="W115" s="1" t="e">
        <f t="shared" si="7"/>
        <v>#VALUE!</v>
      </c>
      <c r="Z115" s="1" t="s">
        <v>205</v>
      </c>
      <c r="AA115" s="1">
        <v>303101</v>
      </c>
    </row>
    <row r="116" spans="5:27" x14ac:dyDescent="0.2">
      <c r="E116" s="4" t="str">
        <f t="shared" si="8"/>
        <v>MM/DD/YYYY</v>
      </c>
      <c r="G116" s="9" t="str">
        <f t="shared" si="5"/>
        <v>BV-0MM/DD/YYYY</v>
      </c>
      <c r="H116" s="9" t="s">
        <v>205</v>
      </c>
      <c r="I116" s="22" t="str">
        <f>Budget!C120</f>
        <v>696303</v>
      </c>
      <c r="J116" s="22">
        <f t="shared" si="6"/>
        <v>0</v>
      </c>
      <c r="K116" s="22"/>
      <c r="L116" s="23"/>
      <c r="M116" s="22"/>
      <c r="N116" s="23"/>
      <c r="O116" s="24"/>
      <c r="P116" s="24"/>
      <c r="Q116" s="24"/>
      <c r="R116" s="24"/>
      <c r="S116" s="24"/>
      <c r="T116" s="24"/>
      <c r="U116" s="41" t="str">
        <f>Budget!D120</f>
        <v>Books and Periodicals</v>
      </c>
      <c r="V116" s="48">
        <f>Budget!E120</f>
        <v>0</v>
      </c>
      <c r="W116" s="1" t="e">
        <f t="shared" si="7"/>
        <v>#VALUE!</v>
      </c>
      <c r="Z116" s="1" t="s">
        <v>205</v>
      </c>
      <c r="AA116" s="1">
        <v>303101</v>
      </c>
    </row>
    <row r="117" spans="5:27" x14ac:dyDescent="0.2">
      <c r="E117" s="4" t="str">
        <f t="shared" si="8"/>
        <v>MM/DD/YYYY</v>
      </c>
      <c r="G117" s="9" t="str">
        <f t="shared" si="5"/>
        <v>BV-0MM/DD/YYYY</v>
      </c>
      <c r="H117" s="9" t="s">
        <v>205</v>
      </c>
      <c r="I117" s="22" t="str">
        <f>Budget!C121</f>
        <v>696308</v>
      </c>
      <c r="J117" s="22">
        <f t="shared" si="6"/>
        <v>0</v>
      </c>
      <c r="K117" s="22"/>
      <c r="L117" s="23"/>
      <c r="M117" s="22"/>
      <c r="N117" s="23"/>
      <c r="O117" s="24"/>
      <c r="P117" s="24"/>
      <c r="Q117" s="24"/>
      <c r="R117" s="24"/>
      <c r="S117" s="24"/>
      <c r="T117" s="24"/>
      <c r="U117" s="41" t="str">
        <f>Budget!D121</f>
        <v>Technology Services / Supplies</v>
      </c>
      <c r="V117" s="48">
        <f>Budget!E121</f>
        <v>0</v>
      </c>
      <c r="W117" s="1" t="e">
        <f t="shared" si="7"/>
        <v>#VALUE!</v>
      </c>
      <c r="Z117" s="1" t="s">
        <v>205</v>
      </c>
      <c r="AA117" s="1">
        <v>303101</v>
      </c>
    </row>
    <row r="118" spans="5:27" x14ac:dyDescent="0.2">
      <c r="E118" s="4" t="str">
        <f t="shared" si="8"/>
        <v>MM/DD/YYYY</v>
      </c>
      <c r="G118" s="9" t="str">
        <f t="shared" si="5"/>
        <v>BV-0MM/DD/YYYY</v>
      </c>
      <c r="H118" s="9" t="s">
        <v>205</v>
      </c>
      <c r="I118" s="22" t="str">
        <f>Budget!C122</f>
        <v>696350</v>
      </c>
      <c r="J118" s="22">
        <f t="shared" si="6"/>
        <v>0</v>
      </c>
      <c r="K118" s="22"/>
      <c r="L118" s="23"/>
      <c r="M118" s="22"/>
      <c r="N118" s="23"/>
      <c r="O118" s="24"/>
      <c r="P118" s="24"/>
      <c r="Q118" s="24"/>
      <c r="R118" s="24"/>
      <c r="S118" s="24"/>
      <c r="T118" s="24"/>
      <c r="U118" s="41" t="str">
        <f>Budget!D122</f>
        <v>Miscellaneous Library / Media Expenditures</v>
      </c>
      <c r="V118" s="48">
        <f>Budget!E122</f>
        <v>0</v>
      </c>
      <c r="W118" s="1" t="e">
        <f t="shared" si="7"/>
        <v>#VALUE!</v>
      </c>
      <c r="Z118" s="1" t="s">
        <v>205</v>
      </c>
      <c r="AA118" s="1">
        <v>303101</v>
      </c>
    </row>
    <row r="119" spans="5:27" x14ac:dyDescent="0.2">
      <c r="E119" s="4" t="str">
        <f t="shared" si="8"/>
        <v>MM/DD/YYYY</v>
      </c>
      <c r="G119" s="9" t="str">
        <f t="shared" si="5"/>
        <v>BV-0MM/DD/YYYY</v>
      </c>
      <c r="H119" s="9" t="s">
        <v>205</v>
      </c>
      <c r="I119" s="22" t="str">
        <f>Budget!C123</f>
        <v>696701</v>
      </c>
      <c r="J119" s="22">
        <f t="shared" si="6"/>
        <v>0</v>
      </c>
      <c r="K119" s="22"/>
      <c r="L119" s="23"/>
      <c r="M119" s="22"/>
      <c r="N119" s="23"/>
      <c r="O119" s="24"/>
      <c r="P119" s="24"/>
      <c r="Q119" s="24"/>
      <c r="R119" s="24"/>
      <c r="S119" s="24"/>
      <c r="T119" s="24"/>
      <c r="U119" s="41" t="str">
        <f>Budget!D123</f>
        <v>Minor Technology Equipment</v>
      </c>
      <c r="V119" s="48">
        <f>Budget!E123</f>
        <v>0</v>
      </c>
      <c r="W119" s="1" t="e">
        <f t="shared" si="7"/>
        <v>#VALUE!</v>
      </c>
      <c r="Z119" s="1" t="s">
        <v>205</v>
      </c>
      <c r="AA119" s="1">
        <v>303101</v>
      </c>
    </row>
    <row r="120" spans="5:27" x14ac:dyDescent="0.2">
      <c r="E120" s="4" t="str">
        <f t="shared" si="8"/>
        <v>MM/DD/YYYY</v>
      </c>
      <c r="G120" s="9" t="str">
        <f t="shared" si="5"/>
        <v>BV-0MM/DD/YYYY</v>
      </c>
      <c r="H120" s="9" t="s">
        <v>205</v>
      </c>
      <c r="I120" s="22" t="str">
        <f>Budget!C124</f>
        <v>716004</v>
      </c>
      <c r="J120" s="22">
        <f t="shared" si="6"/>
        <v>0</v>
      </c>
      <c r="K120" s="22"/>
      <c r="L120" s="23"/>
      <c r="M120" s="22"/>
      <c r="N120" s="23"/>
      <c r="O120" s="24"/>
      <c r="P120" s="24"/>
      <c r="Q120" s="24"/>
      <c r="R120" s="24"/>
      <c r="S120" s="24"/>
      <c r="T120" s="24"/>
      <c r="U120" s="41" t="str">
        <f>Budget!D124</f>
        <v>Maintenance/Janitorial Salaries</v>
      </c>
      <c r="V120" s="48">
        <f>Budget!E124</f>
        <v>0</v>
      </c>
      <c r="W120" s="1" t="e">
        <f t="shared" si="7"/>
        <v>#VALUE!</v>
      </c>
      <c r="Z120" s="1" t="s">
        <v>205</v>
      </c>
      <c r="AA120" s="1">
        <v>303101</v>
      </c>
    </row>
    <row r="121" spans="5:27" x14ac:dyDescent="0.2">
      <c r="E121" s="4" t="str">
        <f t="shared" si="8"/>
        <v>MM/DD/YYYY</v>
      </c>
      <c r="G121" s="9" t="str">
        <f t="shared" si="5"/>
        <v>BV-0MM/DD/YYYY</v>
      </c>
      <c r="H121" s="9" t="s">
        <v>205</v>
      </c>
      <c r="I121" s="22" t="str">
        <f>Budget!C125</f>
        <v>716101</v>
      </c>
      <c r="J121" s="22">
        <f t="shared" si="6"/>
        <v>0</v>
      </c>
      <c r="K121" s="22"/>
      <c r="L121" s="23"/>
      <c r="M121" s="22"/>
      <c r="N121" s="23"/>
      <c r="O121" s="24"/>
      <c r="P121" s="24"/>
      <c r="Q121" s="24"/>
      <c r="R121" s="24"/>
      <c r="S121" s="24"/>
      <c r="T121" s="24"/>
      <c r="U121" s="41" t="str">
        <f>Budget!D125</f>
        <v>SS Taxes, Employer Share - Maintenance</v>
      </c>
      <c r="V121" s="48">
        <f>Budget!E125</f>
        <v>0</v>
      </c>
      <c r="W121" s="1" t="e">
        <f t="shared" si="7"/>
        <v>#VALUE!</v>
      </c>
      <c r="Z121" s="1" t="s">
        <v>205</v>
      </c>
      <c r="AA121" s="1">
        <v>303101</v>
      </c>
    </row>
    <row r="122" spans="5:27" x14ac:dyDescent="0.2">
      <c r="E122" s="4" t="str">
        <f t="shared" si="8"/>
        <v>MM/DD/YYYY</v>
      </c>
      <c r="G122" s="9" t="str">
        <f t="shared" si="5"/>
        <v>BV-0MM/DD/YYYY</v>
      </c>
      <c r="H122" s="9" t="s">
        <v>205</v>
      </c>
      <c r="I122" s="22" t="str">
        <f>Budget!C126</f>
        <v>716102</v>
      </c>
      <c r="J122" s="22">
        <f t="shared" si="6"/>
        <v>0</v>
      </c>
      <c r="K122" s="22"/>
      <c r="L122" s="23"/>
      <c r="M122" s="22"/>
      <c r="N122" s="23"/>
      <c r="O122" s="24"/>
      <c r="P122" s="24"/>
      <c r="Q122" s="24"/>
      <c r="R122" s="24"/>
      <c r="S122" s="24"/>
      <c r="T122" s="24"/>
      <c r="U122" s="41" t="str">
        <f>Budget!D126</f>
        <v>Life &amp; Disability Insurance - Maintenance</v>
      </c>
      <c r="V122" s="48">
        <f>Budget!E126</f>
        <v>0</v>
      </c>
      <c r="W122" s="1" t="e">
        <f t="shared" si="7"/>
        <v>#VALUE!</v>
      </c>
      <c r="Z122" s="1" t="s">
        <v>205</v>
      </c>
      <c r="AA122" s="1">
        <v>303101</v>
      </c>
    </row>
    <row r="123" spans="5:27" x14ac:dyDescent="0.2">
      <c r="E123" s="4" t="str">
        <f t="shared" si="8"/>
        <v>MM/DD/YYYY</v>
      </c>
      <c r="G123" s="9" t="str">
        <f t="shared" si="5"/>
        <v>BV-0MM/DD/YYYY</v>
      </c>
      <c r="H123" s="9" t="s">
        <v>205</v>
      </c>
      <c r="I123" s="22" t="str">
        <f>Budget!C127</f>
        <v>716106</v>
      </c>
      <c r="J123" s="22">
        <f t="shared" si="6"/>
        <v>0</v>
      </c>
      <c r="K123" s="22"/>
      <c r="L123" s="23"/>
      <c r="M123" s="22"/>
      <c r="N123" s="23"/>
      <c r="O123" s="24"/>
      <c r="P123" s="24"/>
      <c r="Q123" s="24"/>
      <c r="R123" s="24"/>
      <c r="S123" s="24"/>
      <c r="T123" s="24"/>
      <c r="U123" s="41" t="str">
        <f>Budget!D127</f>
        <v>Retirement - Maintenance</v>
      </c>
      <c r="V123" s="48">
        <f>Budget!E127</f>
        <v>0</v>
      </c>
      <c r="W123" s="1" t="e">
        <f t="shared" si="7"/>
        <v>#VALUE!</v>
      </c>
      <c r="Z123" s="1" t="s">
        <v>205</v>
      </c>
      <c r="AA123" s="1">
        <v>303101</v>
      </c>
    </row>
    <row r="124" spans="5:27" x14ac:dyDescent="0.2">
      <c r="E124" s="4" t="str">
        <f t="shared" si="8"/>
        <v>MM/DD/YYYY</v>
      </c>
      <c r="G124" s="9" t="str">
        <f t="shared" si="5"/>
        <v>BV-0MM/DD/YYYY</v>
      </c>
      <c r="H124" s="9" t="s">
        <v>205</v>
      </c>
      <c r="I124" s="22" t="str">
        <f>Budget!C128</f>
        <v>716111</v>
      </c>
      <c r="J124" s="22">
        <f t="shared" si="6"/>
        <v>0</v>
      </c>
      <c r="K124" s="22"/>
      <c r="L124" s="23"/>
      <c r="M124" s="22"/>
      <c r="N124" s="23"/>
      <c r="O124" s="24"/>
      <c r="P124" s="24"/>
      <c r="Q124" s="24"/>
      <c r="R124" s="24"/>
      <c r="S124" s="24"/>
      <c r="T124" s="24"/>
      <c r="U124" s="41" t="str">
        <f>Budget!D128</f>
        <v>Health Insurance - Maintenance</v>
      </c>
      <c r="V124" s="48">
        <f>Budget!E128</f>
        <v>0</v>
      </c>
      <c r="W124" s="1" t="e">
        <f t="shared" si="7"/>
        <v>#VALUE!</v>
      </c>
      <c r="Z124" s="1" t="s">
        <v>205</v>
      </c>
      <c r="AA124" s="1">
        <v>303101</v>
      </c>
    </row>
    <row r="125" spans="5:27" x14ac:dyDescent="0.2">
      <c r="E125" s="4" t="str">
        <f t="shared" si="8"/>
        <v>MM/DD/YYYY</v>
      </c>
      <c r="G125" s="9" t="str">
        <f t="shared" si="5"/>
        <v>BV-0MM/DD/YYYY</v>
      </c>
      <c r="H125" s="9" t="s">
        <v>205</v>
      </c>
      <c r="I125" s="22" t="str">
        <f>Budget!C129</f>
        <v>736350</v>
      </c>
      <c r="J125" s="22">
        <f t="shared" si="6"/>
        <v>0</v>
      </c>
      <c r="K125" s="22"/>
      <c r="L125" s="23"/>
      <c r="M125" s="22"/>
      <c r="N125" s="23"/>
      <c r="O125" s="24"/>
      <c r="P125" s="24"/>
      <c r="Q125" s="24"/>
      <c r="R125" s="24"/>
      <c r="S125" s="24"/>
      <c r="T125" s="24"/>
      <c r="U125" s="41" t="str">
        <f>Budget!D129</f>
        <v>Miscellaneous Facility Operation Expenditures</v>
      </c>
      <c r="V125" s="48">
        <f>Budget!E129</f>
        <v>0</v>
      </c>
      <c r="W125" s="1" t="e">
        <f t="shared" si="7"/>
        <v>#VALUE!</v>
      </c>
      <c r="Z125" s="1" t="s">
        <v>205</v>
      </c>
      <c r="AA125" s="1">
        <v>303101</v>
      </c>
    </row>
    <row r="126" spans="5:27" x14ac:dyDescent="0.2">
      <c r="E126" s="4" t="str">
        <f t="shared" si="8"/>
        <v>MM/DD/YYYY</v>
      </c>
      <c r="G126" s="9" t="str">
        <f t="shared" si="5"/>
        <v>BV-0MM/DD/YYYY</v>
      </c>
      <c r="H126" s="9" t="s">
        <v>205</v>
      </c>
      <c r="I126" s="22" t="str">
        <f>Budget!C130</f>
        <v>736701</v>
      </c>
      <c r="J126" s="22">
        <f t="shared" si="6"/>
        <v>0</v>
      </c>
      <c r="K126" s="22"/>
      <c r="L126" s="23"/>
      <c r="M126" s="22"/>
      <c r="N126" s="23"/>
      <c r="O126" s="24"/>
      <c r="P126" s="24"/>
      <c r="Q126" s="24"/>
      <c r="R126" s="24"/>
      <c r="S126" s="24"/>
      <c r="T126" s="24"/>
      <c r="U126" s="41" t="str">
        <f>Budget!D130</f>
        <v>Facility Equipment</v>
      </c>
      <c r="V126" s="48">
        <f>Budget!E130</f>
        <v>0</v>
      </c>
      <c r="W126" s="1" t="e">
        <f t="shared" si="7"/>
        <v>#VALUE!</v>
      </c>
      <c r="Z126" s="1" t="s">
        <v>205</v>
      </c>
      <c r="AA126" s="1">
        <v>303101</v>
      </c>
    </row>
    <row r="127" spans="5:27" x14ac:dyDescent="0.2">
      <c r="E127" s="4" t="str">
        <f t="shared" si="8"/>
        <v>MM/DD/YYYY</v>
      </c>
      <c r="G127" s="9" t="str">
        <f t="shared" si="5"/>
        <v>BV-0MM/DD/YYYY</v>
      </c>
      <c r="H127" s="9" t="s">
        <v>205</v>
      </c>
      <c r="I127" s="22" t="str">
        <f>Budget!C131</f>
        <v>736802</v>
      </c>
      <c r="J127" s="22">
        <f t="shared" si="6"/>
        <v>0</v>
      </c>
      <c r="K127" s="22"/>
      <c r="L127" s="23"/>
      <c r="M127" s="22"/>
      <c r="N127" s="23"/>
      <c r="O127" s="24"/>
      <c r="P127" s="24"/>
      <c r="Q127" s="24"/>
      <c r="R127" s="24"/>
      <c r="S127" s="24"/>
      <c r="T127" s="24"/>
      <c r="U127" s="41" t="str">
        <f>Budget!D131</f>
        <v>Utilities</v>
      </c>
      <c r="V127" s="48">
        <f>Budget!E131</f>
        <v>0</v>
      </c>
      <c r="W127" s="1" t="e">
        <f t="shared" si="7"/>
        <v>#VALUE!</v>
      </c>
      <c r="Z127" s="1" t="s">
        <v>205</v>
      </c>
      <c r="AA127" s="1">
        <v>303101</v>
      </c>
    </row>
    <row r="128" spans="5:27" x14ac:dyDescent="0.2">
      <c r="E128" s="4" t="str">
        <f t="shared" si="8"/>
        <v>MM/DD/YYYY</v>
      </c>
      <c r="G128" s="9" t="str">
        <f t="shared" si="5"/>
        <v>BV-0MM/DD/YYYY</v>
      </c>
      <c r="H128" s="9" t="s">
        <v>205</v>
      </c>
      <c r="I128" s="22" t="str">
        <f>Budget!C132</f>
        <v>736803</v>
      </c>
      <c r="J128" s="22">
        <f t="shared" si="6"/>
        <v>0</v>
      </c>
      <c r="K128" s="22"/>
      <c r="L128" s="23"/>
      <c r="M128" s="22"/>
      <c r="N128" s="23"/>
      <c r="O128" s="24"/>
      <c r="P128" s="24"/>
      <c r="Q128" s="24"/>
      <c r="R128" s="24"/>
      <c r="S128" s="24"/>
      <c r="T128" s="24"/>
      <c r="U128" s="41" t="str">
        <f>Budget!D132</f>
        <v>General Repairs and Maintenance</v>
      </c>
      <c r="V128" s="48">
        <f>Budget!E132</f>
        <v>0</v>
      </c>
      <c r="W128" s="1" t="e">
        <f t="shared" si="7"/>
        <v>#VALUE!</v>
      </c>
      <c r="Z128" s="1" t="s">
        <v>205</v>
      </c>
      <c r="AA128" s="1">
        <v>303101</v>
      </c>
    </row>
    <row r="129" spans="5:27" x14ac:dyDescent="0.2">
      <c r="E129" s="4" t="str">
        <f t="shared" si="8"/>
        <v>MM/DD/YYYY</v>
      </c>
      <c r="G129" s="9" t="str">
        <f t="shared" si="5"/>
        <v>BV-0MM/DD/YYYY</v>
      </c>
      <c r="H129" s="9" t="s">
        <v>205</v>
      </c>
      <c r="I129" s="22" t="str">
        <f>Budget!C133</f>
        <v>736804</v>
      </c>
      <c r="J129" s="22">
        <f t="shared" si="6"/>
        <v>0</v>
      </c>
      <c r="K129" s="22"/>
      <c r="L129" s="23"/>
      <c r="M129" s="22"/>
      <c r="N129" s="23"/>
      <c r="O129" s="24"/>
      <c r="P129" s="24"/>
      <c r="Q129" s="24"/>
      <c r="R129" s="24"/>
      <c r="S129" s="24"/>
      <c r="T129" s="24"/>
      <c r="U129" s="41" t="str">
        <f>Budget!D133</f>
        <v>Contracted Services / Janitorial Services</v>
      </c>
      <c r="V129" s="48">
        <f>Budget!E133</f>
        <v>0</v>
      </c>
      <c r="W129" s="1" t="e">
        <f t="shared" si="7"/>
        <v>#VALUE!</v>
      </c>
      <c r="Z129" s="1" t="s">
        <v>205</v>
      </c>
      <c r="AA129" s="1">
        <v>303101</v>
      </c>
    </row>
    <row r="130" spans="5:27" x14ac:dyDescent="0.2">
      <c r="E130" s="4" t="str">
        <f t="shared" si="8"/>
        <v>MM/DD/YYYY</v>
      </c>
      <c r="G130" s="9" t="str">
        <f t="shared" si="5"/>
        <v>BV-0MM/DD/YYYY</v>
      </c>
      <c r="H130" s="9" t="s">
        <v>205</v>
      </c>
      <c r="I130" s="22" t="str">
        <f>Budget!C134</f>
        <v>736811</v>
      </c>
      <c r="J130" s="22">
        <f t="shared" si="6"/>
        <v>0</v>
      </c>
      <c r="K130" s="22"/>
      <c r="L130" s="23"/>
      <c r="M130" s="22"/>
      <c r="N130" s="23"/>
      <c r="O130" s="24"/>
      <c r="P130" s="24"/>
      <c r="Q130" s="24"/>
      <c r="R130" s="24"/>
      <c r="S130" s="24"/>
      <c r="T130" s="24"/>
      <c r="U130" s="41" t="str">
        <f>Budget!D134</f>
        <v>Facility and Maintenance Supplies</v>
      </c>
      <c r="V130" s="48">
        <f>Budget!E134</f>
        <v>0</v>
      </c>
      <c r="W130" s="1" t="e">
        <f t="shared" si="7"/>
        <v>#VALUE!</v>
      </c>
      <c r="Z130" s="1" t="s">
        <v>205</v>
      </c>
      <c r="AA130" s="1">
        <v>303101</v>
      </c>
    </row>
    <row r="131" spans="5:27" x14ac:dyDescent="0.2">
      <c r="E131" s="4" t="str">
        <f t="shared" si="8"/>
        <v>MM/DD/YYYY</v>
      </c>
      <c r="G131" s="9" t="str">
        <f t="shared" si="5"/>
        <v>BV-0MM/DD/YYYY</v>
      </c>
      <c r="H131" s="9" t="s">
        <v>205</v>
      </c>
      <c r="I131" s="22" t="str">
        <f>Budget!C135</f>
        <v>736824</v>
      </c>
      <c r="J131" s="22">
        <f t="shared" si="6"/>
        <v>0</v>
      </c>
      <c r="K131" s="22"/>
      <c r="L131" s="23"/>
      <c r="M131" s="22"/>
      <c r="N131" s="23"/>
      <c r="O131" s="24"/>
      <c r="P131" s="24"/>
      <c r="Q131" s="24"/>
      <c r="R131" s="24"/>
      <c r="S131" s="24"/>
      <c r="T131" s="24"/>
      <c r="U131" s="41" t="str">
        <f>Budget!D135</f>
        <v>School Property Insurance</v>
      </c>
      <c r="V131" s="48">
        <f>Budget!E135</f>
        <v>0</v>
      </c>
      <c r="W131" s="1" t="e">
        <f t="shared" si="7"/>
        <v>#VALUE!</v>
      </c>
      <c r="Z131" s="1" t="s">
        <v>205</v>
      </c>
      <c r="AA131" s="1">
        <v>303101</v>
      </c>
    </row>
    <row r="132" spans="5:27" x14ac:dyDescent="0.2">
      <c r="E132" s="4" t="str">
        <f t="shared" si="8"/>
        <v>MM/DD/YYYY</v>
      </c>
      <c r="G132" s="9" t="str">
        <f t="shared" si="5"/>
        <v>BV-0MM/DD/YYYY</v>
      </c>
      <c r="H132" s="9" t="s">
        <v>205</v>
      </c>
      <c r="I132" s="22" t="str">
        <f>Budget!C136</f>
        <v>746103</v>
      </c>
      <c r="J132" s="22">
        <f t="shared" si="6"/>
        <v>0</v>
      </c>
      <c r="K132" s="22"/>
      <c r="L132" s="23"/>
      <c r="M132" s="22"/>
      <c r="N132" s="23"/>
      <c r="O132" s="24"/>
      <c r="P132" s="24"/>
      <c r="Q132" s="24"/>
      <c r="R132" s="24"/>
      <c r="S132" s="24"/>
      <c r="T132" s="24"/>
      <c r="U132" s="41" t="str">
        <f>Budget!D136</f>
        <v>Workers' Compensation Insurance</v>
      </c>
      <c r="V132" s="48">
        <f>Budget!E136</f>
        <v>0</v>
      </c>
      <c r="W132" s="1" t="e">
        <f t="shared" si="7"/>
        <v>#VALUE!</v>
      </c>
      <c r="Z132" s="1" t="s">
        <v>205</v>
      </c>
      <c r="AA132" s="1">
        <v>303101</v>
      </c>
    </row>
    <row r="133" spans="5:27" x14ac:dyDescent="0.2">
      <c r="E133" s="4" t="str">
        <f t="shared" si="8"/>
        <v>MM/DD/YYYY</v>
      </c>
      <c r="G133" s="9" t="str">
        <f t="shared" ref="G133:G176" si="9">"BV-"&amp;J133&amp;TEXT(E133,"mmyy")</f>
        <v>BV-0MM/DD/YYYY</v>
      </c>
      <c r="H133" s="9" t="s">
        <v>205</v>
      </c>
      <c r="I133" s="22" t="str">
        <f>Budget!C137</f>
        <v>746502</v>
      </c>
      <c r="J133" s="22">
        <f t="shared" ref="J133:J165" si="10">$D$4</f>
        <v>0</v>
      </c>
      <c r="K133" s="22"/>
      <c r="L133" s="23"/>
      <c r="M133" s="22"/>
      <c r="N133" s="23"/>
      <c r="O133" s="24"/>
      <c r="P133" s="24"/>
      <c r="Q133" s="24"/>
      <c r="R133" s="24"/>
      <c r="S133" s="24"/>
      <c r="T133" s="24"/>
      <c r="U133" s="41" t="str">
        <f>Budget!D137</f>
        <v>Vehicles</v>
      </c>
      <c r="V133" s="48">
        <f>Budget!E137</f>
        <v>0</v>
      </c>
      <c r="W133" s="1" t="e">
        <f t="shared" ref="W133:W164" si="11">$H$6</f>
        <v>#VALUE!</v>
      </c>
      <c r="Z133" s="1" t="s">
        <v>205</v>
      </c>
      <c r="AA133" s="1">
        <v>303101</v>
      </c>
    </row>
    <row r="134" spans="5:27" x14ac:dyDescent="0.2">
      <c r="E134" s="4" t="str">
        <f t="shared" si="8"/>
        <v>MM/DD/YYYY</v>
      </c>
      <c r="G134" s="9" t="str">
        <f t="shared" si="9"/>
        <v>BV-0MM/DD/YYYY</v>
      </c>
      <c r="H134" s="9" t="s">
        <v>205</v>
      </c>
      <c r="I134" s="22" t="str">
        <f>Budget!C138</f>
        <v>746505</v>
      </c>
      <c r="J134" s="22">
        <f t="shared" si="10"/>
        <v>0</v>
      </c>
      <c r="K134" s="22"/>
      <c r="L134" s="23"/>
      <c r="M134" s="22"/>
      <c r="N134" s="23"/>
      <c r="O134" s="24"/>
      <c r="P134" s="24"/>
      <c r="Q134" s="24"/>
      <c r="R134" s="24"/>
      <c r="S134" s="24"/>
      <c r="T134" s="24"/>
      <c r="U134" s="41" t="str">
        <f>Budget!D138</f>
        <v>Automobile Insurance</v>
      </c>
      <c r="V134" s="48">
        <f>Budget!E138</f>
        <v>0</v>
      </c>
      <c r="W134" s="1" t="e">
        <f t="shared" si="11"/>
        <v>#VALUE!</v>
      </c>
      <c r="Z134" s="1" t="s">
        <v>205</v>
      </c>
      <c r="AA134" s="1">
        <v>303101</v>
      </c>
    </row>
    <row r="135" spans="5:27" x14ac:dyDescent="0.2">
      <c r="E135" s="4" t="str">
        <f t="shared" si="8"/>
        <v>MM/DD/YYYY</v>
      </c>
      <c r="G135" s="9" t="str">
        <f t="shared" si="9"/>
        <v>BV-0MM/DD/YYYY</v>
      </c>
      <c r="H135" s="9" t="s">
        <v>205</v>
      </c>
      <c r="I135" s="22" t="str">
        <f>Budget!C139</f>
        <v>746520</v>
      </c>
      <c r="J135" s="22">
        <f t="shared" si="10"/>
        <v>0</v>
      </c>
      <c r="K135" s="22"/>
      <c r="L135" s="23"/>
      <c r="M135" s="22"/>
      <c r="N135" s="23"/>
      <c r="O135" s="24"/>
      <c r="P135" s="24"/>
      <c r="Q135" s="24"/>
      <c r="R135" s="24"/>
      <c r="S135" s="24"/>
      <c r="T135" s="24"/>
      <c r="U135" s="41" t="str">
        <f>Budget!D139</f>
        <v>Depreciation Expense</v>
      </c>
      <c r="V135" s="48">
        <f>Budget!E139</f>
        <v>0</v>
      </c>
      <c r="W135" s="1" t="e">
        <f t="shared" si="11"/>
        <v>#VALUE!</v>
      </c>
      <c r="Z135" s="1" t="s">
        <v>205</v>
      </c>
      <c r="AA135" s="1">
        <v>303101</v>
      </c>
    </row>
    <row r="136" spans="5:27" x14ac:dyDescent="0.2">
      <c r="E136" s="4" t="str">
        <f t="shared" si="8"/>
        <v>MM/DD/YYYY</v>
      </c>
      <c r="G136" s="9" t="str">
        <f t="shared" si="9"/>
        <v>BV-0MM/DD/YYYY</v>
      </c>
      <c r="H136" s="9" t="s">
        <v>205</v>
      </c>
      <c r="I136" s="22" t="str">
        <f>Budget!C140</f>
        <v>756004</v>
      </c>
      <c r="J136" s="22">
        <f t="shared" si="10"/>
        <v>0</v>
      </c>
      <c r="K136" s="22"/>
      <c r="L136" s="23"/>
      <c r="M136" s="22"/>
      <c r="N136" s="23"/>
      <c r="O136" s="24"/>
      <c r="P136" s="24"/>
      <c r="Q136" s="24"/>
      <c r="R136" s="24"/>
      <c r="S136" s="24"/>
      <c r="T136" s="24"/>
      <c r="U136" s="41" t="str">
        <f>Budget!D140</f>
        <v>Extracurricular Salaries</v>
      </c>
      <c r="V136" s="48">
        <f>Budget!E140</f>
        <v>0</v>
      </c>
      <c r="W136" s="1" t="e">
        <f t="shared" si="11"/>
        <v>#VALUE!</v>
      </c>
      <c r="Z136" s="1" t="s">
        <v>205</v>
      </c>
      <c r="AA136" s="1">
        <v>303101</v>
      </c>
    </row>
    <row r="137" spans="5:27" x14ac:dyDescent="0.2">
      <c r="E137" s="4" t="str">
        <f t="shared" si="8"/>
        <v>MM/DD/YYYY</v>
      </c>
      <c r="G137" s="9" t="str">
        <f t="shared" si="9"/>
        <v>BV-0MM/DD/YYYY</v>
      </c>
      <c r="H137" s="9" t="s">
        <v>205</v>
      </c>
      <c r="I137" s="22" t="str">
        <f>Budget!C141</f>
        <v>756101</v>
      </c>
      <c r="J137" s="22">
        <f t="shared" si="10"/>
        <v>0</v>
      </c>
      <c r="K137" s="22"/>
      <c r="L137" s="23"/>
      <c r="M137" s="22"/>
      <c r="N137" s="23"/>
      <c r="O137" s="24"/>
      <c r="P137" s="24"/>
      <c r="Q137" s="24"/>
      <c r="R137" s="24"/>
      <c r="S137" s="24"/>
      <c r="T137" s="24"/>
      <c r="U137" s="41" t="str">
        <f>Budget!D141</f>
        <v>SS Taxes, Employer Share - Extracurricular</v>
      </c>
      <c r="V137" s="48">
        <f>Budget!E141</f>
        <v>0</v>
      </c>
      <c r="W137" s="1" t="e">
        <f t="shared" si="11"/>
        <v>#VALUE!</v>
      </c>
      <c r="Z137" s="1" t="s">
        <v>205</v>
      </c>
      <c r="AA137" s="1">
        <v>303101</v>
      </c>
    </row>
    <row r="138" spans="5:27" x14ac:dyDescent="0.2">
      <c r="E138" s="4" t="str">
        <f t="shared" si="8"/>
        <v>MM/DD/YYYY</v>
      </c>
      <c r="G138" s="9" t="str">
        <f t="shared" si="9"/>
        <v>BV-0MM/DD/YYYY</v>
      </c>
      <c r="H138" s="9" t="s">
        <v>205</v>
      </c>
      <c r="I138" s="22" t="str">
        <f>Budget!C142</f>
        <v>756102</v>
      </c>
      <c r="J138" s="22">
        <f t="shared" si="10"/>
        <v>0</v>
      </c>
      <c r="K138" s="22"/>
      <c r="L138" s="23"/>
      <c r="M138" s="22"/>
      <c r="N138" s="23"/>
      <c r="O138" s="24"/>
      <c r="P138" s="24"/>
      <c r="Q138" s="24"/>
      <c r="R138" s="24"/>
      <c r="S138" s="24"/>
      <c r="T138" s="24"/>
      <c r="U138" s="41" t="str">
        <f>Budget!D142</f>
        <v>Life &amp; Disability Insurance - Extracurricular</v>
      </c>
      <c r="V138" s="48">
        <f>Budget!E142</f>
        <v>0</v>
      </c>
      <c r="W138" s="1" t="e">
        <f t="shared" si="11"/>
        <v>#VALUE!</v>
      </c>
      <c r="Z138" s="1" t="s">
        <v>205</v>
      </c>
      <c r="AA138" s="1">
        <v>303101</v>
      </c>
    </row>
    <row r="139" spans="5:27" x14ac:dyDescent="0.2">
      <c r="E139" s="4" t="str">
        <f t="shared" si="8"/>
        <v>MM/DD/YYYY</v>
      </c>
      <c r="G139" s="9" t="str">
        <f t="shared" si="9"/>
        <v>BV-0MM/DD/YYYY</v>
      </c>
      <c r="H139" s="9" t="s">
        <v>205</v>
      </c>
      <c r="I139" s="22" t="str">
        <f>Budget!C143</f>
        <v>756106</v>
      </c>
      <c r="J139" s="22">
        <f t="shared" si="10"/>
        <v>0</v>
      </c>
      <c r="K139" s="22"/>
      <c r="L139" s="23"/>
      <c r="M139" s="22"/>
      <c r="N139" s="23"/>
      <c r="O139" s="24"/>
      <c r="P139" s="24"/>
      <c r="Q139" s="24"/>
      <c r="R139" s="24"/>
      <c r="S139" s="24"/>
      <c r="T139" s="24"/>
      <c r="U139" s="41" t="str">
        <f>Budget!D143</f>
        <v>Retirement - Extracurricular</v>
      </c>
      <c r="V139" s="48">
        <f>Budget!E143</f>
        <v>0</v>
      </c>
      <c r="W139" s="1" t="e">
        <f t="shared" si="11"/>
        <v>#VALUE!</v>
      </c>
      <c r="Z139" s="1" t="s">
        <v>205</v>
      </c>
      <c r="AA139" s="1">
        <v>303101</v>
      </c>
    </row>
    <row r="140" spans="5:27" x14ac:dyDescent="0.2">
      <c r="E140" s="4" t="str">
        <f t="shared" ref="E140:E177" si="12">E139</f>
        <v>MM/DD/YYYY</v>
      </c>
      <c r="G140" s="9" t="str">
        <f t="shared" si="9"/>
        <v>BV-0MM/DD/YYYY</v>
      </c>
      <c r="H140" s="9" t="s">
        <v>205</v>
      </c>
      <c r="I140" s="22" t="str">
        <f>Budget!C144</f>
        <v>756111</v>
      </c>
      <c r="J140" s="22">
        <f t="shared" si="10"/>
        <v>0</v>
      </c>
      <c r="K140" s="22"/>
      <c r="L140" s="23"/>
      <c r="M140" s="22"/>
      <c r="N140" s="23"/>
      <c r="O140" s="24"/>
      <c r="P140" s="24"/>
      <c r="Q140" s="24"/>
      <c r="R140" s="24"/>
      <c r="S140" s="24"/>
      <c r="T140" s="24"/>
      <c r="U140" s="41" t="str">
        <f>Budget!D144</f>
        <v>Health Insurance - Extracurricular</v>
      </c>
      <c r="V140" s="48">
        <f>Budget!E144</f>
        <v>0</v>
      </c>
      <c r="W140" s="1" t="e">
        <f t="shared" si="11"/>
        <v>#VALUE!</v>
      </c>
      <c r="Z140" s="1" t="s">
        <v>205</v>
      </c>
      <c r="AA140" s="1">
        <v>303101</v>
      </c>
    </row>
    <row r="141" spans="5:27" x14ac:dyDescent="0.2">
      <c r="E141" s="4" t="str">
        <f t="shared" si="12"/>
        <v>MM/DD/YYYY</v>
      </c>
      <c r="G141" s="9" t="str">
        <f t="shared" si="9"/>
        <v>BV-0MM/DD/YYYY</v>
      </c>
      <c r="H141" s="9" t="s">
        <v>205</v>
      </c>
      <c r="I141" s="22" t="str">
        <f>Budget!C145</f>
        <v>756240</v>
      </c>
      <c r="J141" s="22">
        <f t="shared" si="10"/>
        <v>0</v>
      </c>
      <c r="K141" s="22"/>
      <c r="L141" s="23"/>
      <c r="M141" s="22"/>
      <c r="N141" s="23"/>
      <c r="O141" s="24"/>
      <c r="P141" s="24"/>
      <c r="Q141" s="24"/>
      <c r="R141" s="24"/>
      <c r="S141" s="24"/>
      <c r="T141" s="24"/>
      <c r="U141" s="41" t="str">
        <f>Budget!D145</f>
        <v>Student Activities Expenditures</v>
      </c>
      <c r="V141" s="48">
        <f>Budget!E145</f>
        <v>0</v>
      </c>
      <c r="W141" s="1" t="e">
        <f t="shared" si="11"/>
        <v>#VALUE!</v>
      </c>
      <c r="Z141" s="1" t="s">
        <v>205</v>
      </c>
      <c r="AA141" s="1">
        <v>303101</v>
      </c>
    </row>
    <row r="142" spans="5:27" x14ac:dyDescent="0.2">
      <c r="E142" s="4" t="str">
        <f t="shared" si="12"/>
        <v>MM/DD/YYYY</v>
      </c>
      <c r="G142" s="9" t="str">
        <f t="shared" si="9"/>
        <v>BV-0MM/DD/YYYY</v>
      </c>
      <c r="H142" s="9" t="s">
        <v>205</v>
      </c>
      <c r="I142" s="22" t="str">
        <f>Budget!C146</f>
        <v>776004</v>
      </c>
      <c r="J142" s="22">
        <f t="shared" si="10"/>
        <v>0</v>
      </c>
      <c r="K142" s="22"/>
      <c r="L142" s="23"/>
      <c r="M142" s="22"/>
      <c r="N142" s="23"/>
      <c r="O142" s="24"/>
      <c r="P142" s="24"/>
      <c r="Q142" s="24"/>
      <c r="R142" s="24"/>
      <c r="S142" s="24"/>
      <c r="T142" s="24"/>
      <c r="U142" s="41" t="str">
        <f>Budget!D146</f>
        <v>Salaries - Coaches</v>
      </c>
      <c r="V142" s="48">
        <f>Budget!E146</f>
        <v>0</v>
      </c>
      <c r="W142" s="1" t="e">
        <f t="shared" si="11"/>
        <v>#VALUE!</v>
      </c>
      <c r="Z142" s="1" t="s">
        <v>205</v>
      </c>
      <c r="AA142" s="1">
        <v>303101</v>
      </c>
    </row>
    <row r="143" spans="5:27" x14ac:dyDescent="0.2">
      <c r="E143" s="4" t="str">
        <f t="shared" si="12"/>
        <v>MM/DD/YYYY</v>
      </c>
      <c r="G143" s="9" t="str">
        <f t="shared" si="9"/>
        <v>BV-0MM/DD/YYYY</v>
      </c>
      <c r="H143" s="9" t="s">
        <v>205</v>
      </c>
      <c r="I143" s="22" t="str">
        <f>Budget!C147</f>
        <v>776101</v>
      </c>
      <c r="J143" s="22">
        <f t="shared" si="10"/>
        <v>0</v>
      </c>
      <c r="K143" s="22"/>
      <c r="L143" s="23"/>
      <c r="M143" s="22"/>
      <c r="N143" s="23"/>
      <c r="O143" s="24"/>
      <c r="P143" s="24"/>
      <c r="Q143" s="24"/>
      <c r="R143" s="24"/>
      <c r="S143" s="24"/>
      <c r="T143" s="24"/>
      <c r="U143" s="41" t="str">
        <f>Budget!D147</f>
        <v>SS Taxes, Employer Share - Coaches</v>
      </c>
      <c r="V143" s="48">
        <f>Budget!E147</f>
        <v>0</v>
      </c>
      <c r="W143" s="1" t="e">
        <f t="shared" si="11"/>
        <v>#VALUE!</v>
      </c>
      <c r="Z143" s="1" t="s">
        <v>205</v>
      </c>
      <c r="AA143" s="1">
        <v>303101</v>
      </c>
    </row>
    <row r="144" spans="5:27" x14ac:dyDescent="0.2">
      <c r="E144" s="4" t="str">
        <f t="shared" si="12"/>
        <v>MM/DD/YYYY</v>
      </c>
      <c r="G144" s="9" t="str">
        <f t="shared" si="9"/>
        <v>BV-0MM/DD/YYYY</v>
      </c>
      <c r="H144" s="9" t="s">
        <v>205</v>
      </c>
      <c r="I144" s="22" t="str">
        <f>Budget!C148</f>
        <v>776102</v>
      </c>
      <c r="J144" s="22">
        <f t="shared" si="10"/>
        <v>0</v>
      </c>
      <c r="K144" s="22"/>
      <c r="L144" s="23"/>
      <c r="M144" s="22"/>
      <c r="N144" s="23"/>
      <c r="O144" s="24"/>
      <c r="P144" s="24"/>
      <c r="Q144" s="24"/>
      <c r="R144" s="24"/>
      <c r="S144" s="24"/>
      <c r="T144" s="24"/>
      <c r="U144" s="41" t="str">
        <f>Budget!D148</f>
        <v>Life &amp; Disability Insurance - Coaches</v>
      </c>
      <c r="V144" s="48">
        <f>Budget!E148</f>
        <v>0</v>
      </c>
      <c r="W144" s="1" t="e">
        <f t="shared" si="11"/>
        <v>#VALUE!</v>
      </c>
      <c r="Z144" s="1" t="s">
        <v>205</v>
      </c>
      <c r="AA144" s="1">
        <v>303101</v>
      </c>
    </row>
    <row r="145" spans="5:27" x14ac:dyDescent="0.2">
      <c r="E145" s="4" t="str">
        <f t="shared" si="12"/>
        <v>MM/DD/YYYY</v>
      </c>
      <c r="G145" s="9" t="str">
        <f t="shared" si="9"/>
        <v>BV-0MM/DD/YYYY</v>
      </c>
      <c r="H145" s="9" t="s">
        <v>205</v>
      </c>
      <c r="I145" s="22" t="str">
        <f>Budget!C149</f>
        <v>776106</v>
      </c>
      <c r="J145" s="22">
        <f t="shared" si="10"/>
        <v>0</v>
      </c>
      <c r="K145" s="22"/>
      <c r="L145" s="23"/>
      <c r="M145" s="22"/>
      <c r="N145" s="23"/>
      <c r="O145" s="24"/>
      <c r="P145" s="24"/>
      <c r="Q145" s="24"/>
      <c r="R145" s="24"/>
      <c r="S145" s="24"/>
      <c r="T145" s="24"/>
      <c r="U145" s="41" t="str">
        <f>Budget!D149</f>
        <v>Retirement - Coaches</v>
      </c>
      <c r="V145" s="48">
        <f>Budget!E149</f>
        <v>0</v>
      </c>
      <c r="W145" s="1" t="e">
        <f t="shared" si="11"/>
        <v>#VALUE!</v>
      </c>
      <c r="Z145" s="1" t="s">
        <v>205</v>
      </c>
      <c r="AA145" s="1">
        <v>303101</v>
      </c>
    </row>
    <row r="146" spans="5:27" x14ac:dyDescent="0.2">
      <c r="E146" s="4" t="str">
        <f t="shared" si="12"/>
        <v>MM/DD/YYYY</v>
      </c>
      <c r="G146" s="9" t="str">
        <f t="shared" si="9"/>
        <v>BV-0MM/DD/YYYY</v>
      </c>
      <c r="H146" s="9" t="s">
        <v>205</v>
      </c>
      <c r="I146" s="22" t="str">
        <f>Budget!C150</f>
        <v>776111</v>
      </c>
      <c r="J146" s="22">
        <f t="shared" si="10"/>
        <v>0</v>
      </c>
      <c r="K146" s="22"/>
      <c r="L146" s="23"/>
      <c r="M146" s="22"/>
      <c r="N146" s="23"/>
      <c r="O146" s="24"/>
      <c r="P146" s="24"/>
      <c r="Q146" s="24"/>
      <c r="R146" s="24"/>
      <c r="S146" s="24"/>
      <c r="T146" s="24"/>
      <c r="U146" s="41" t="str">
        <f>Budget!D150</f>
        <v>Health Insurance - Coaches</v>
      </c>
      <c r="V146" s="48">
        <f>Budget!E150</f>
        <v>0</v>
      </c>
      <c r="W146" s="1" t="e">
        <f t="shared" si="11"/>
        <v>#VALUE!</v>
      </c>
      <c r="Z146" s="1" t="s">
        <v>205</v>
      </c>
      <c r="AA146" s="1">
        <v>303101</v>
      </c>
    </row>
    <row r="147" spans="5:27" x14ac:dyDescent="0.2">
      <c r="E147" s="4" t="str">
        <f t="shared" si="12"/>
        <v>MM/DD/YYYY</v>
      </c>
      <c r="G147" s="9" t="str">
        <f t="shared" si="9"/>
        <v>BV-0MM/DD/YYYY</v>
      </c>
      <c r="H147" s="9" t="s">
        <v>205</v>
      </c>
      <c r="I147" s="22" t="str">
        <f>Budget!C151</f>
        <v>776205</v>
      </c>
      <c r="J147" s="22">
        <f t="shared" si="10"/>
        <v>0</v>
      </c>
      <c r="K147" s="22"/>
      <c r="L147" s="23"/>
      <c r="M147" s="22"/>
      <c r="N147" s="23"/>
      <c r="O147" s="24"/>
      <c r="P147" s="24"/>
      <c r="Q147" s="24"/>
      <c r="R147" s="24"/>
      <c r="S147" s="24"/>
      <c r="T147" s="24"/>
      <c r="U147" s="41" t="str">
        <f>Budget!D151</f>
        <v>Contracted Services - Athletic</v>
      </c>
      <c r="V147" s="48">
        <f>Budget!E151</f>
        <v>0</v>
      </c>
      <c r="W147" s="1" t="e">
        <f t="shared" si="11"/>
        <v>#VALUE!</v>
      </c>
      <c r="Z147" s="1" t="s">
        <v>205</v>
      </c>
      <c r="AA147" s="1">
        <v>303101</v>
      </c>
    </row>
    <row r="148" spans="5:27" x14ac:dyDescent="0.2">
      <c r="E148" s="4" t="str">
        <f t="shared" si="12"/>
        <v>MM/DD/YYYY</v>
      </c>
      <c r="G148" s="9" t="str">
        <f t="shared" si="9"/>
        <v>BV-0MM/DD/YYYY</v>
      </c>
      <c r="H148" s="9" t="s">
        <v>205</v>
      </c>
      <c r="I148" s="22" t="str">
        <f>Budget!C152</f>
        <v>776350</v>
      </c>
      <c r="J148" s="22">
        <f t="shared" si="10"/>
        <v>0</v>
      </c>
      <c r="K148" s="22"/>
      <c r="L148" s="23"/>
      <c r="M148" s="22"/>
      <c r="N148" s="23"/>
      <c r="O148" s="24"/>
      <c r="P148" s="24"/>
      <c r="Q148" s="24"/>
      <c r="R148" s="24"/>
      <c r="S148" s="24"/>
      <c r="T148" s="24"/>
      <c r="U148" s="41" t="str">
        <f>Budget!D152</f>
        <v>Athletic Expenditures</v>
      </c>
      <c r="V148" s="48">
        <f>Budget!E152</f>
        <v>0</v>
      </c>
      <c r="W148" s="1" t="e">
        <f t="shared" si="11"/>
        <v>#VALUE!</v>
      </c>
      <c r="Z148" s="1" t="s">
        <v>205</v>
      </c>
      <c r="AA148" s="1">
        <v>303101</v>
      </c>
    </row>
    <row r="149" spans="5:27" x14ac:dyDescent="0.2">
      <c r="E149" s="4" t="str">
        <f t="shared" si="12"/>
        <v>MM/DD/YYYY</v>
      </c>
      <c r="G149" s="9" t="str">
        <f t="shared" si="9"/>
        <v>BV-0MM/DD/YYYY</v>
      </c>
      <c r="H149" s="9" t="s">
        <v>205</v>
      </c>
      <c r="I149" s="22" t="str">
        <f>Budget!C153</f>
        <v>781004</v>
      </c>
      <c r="J149" s="22">
        <f t="shared" si="10"/>
        <v>0</v>
      </c>
      <c r="K149" s="22"/>
      <c r="L149" s="23"/>
      <c r="M149" s="22"/>
      <c r="N149" s="23"/>
      <c r="O149" s="24"/>
      <c r="P149" s="24"/>
      <c r="Q149" s="24"/>
      <c r="R149" s="24"/>
      <c r="S149" s="24"/>
      <c r="T149" s="24"/>
      <c r="U149" s="41" t="str">
        <f>Budget!D153</f>
        <v>Salaries - Cafeteria</v>
      </c>
      <c r="V149" s="48">
        <f>Budget!E153</f>
        <v>0</v>
      </c>
      <c r="W149" s="1" t="e">
        <f t="shared" si="11"/>
        <v>#VALUE!</v>
      </c>
      <c r="Z149" s="1" t="s">
        <v>205</v>
      </c>
      <c r="AA149" s="1">
        <v>303101</v>
      </c>
    </row>
    <row r="150" spans="5:27" x14ac:dyDescent="0.2">
      <c r="E150" s="4" t="str">
        <f t="shared" si="12"/>
        <v>MM/DD/YYYY</v>
      </c>
      <c r="G150" s="9" t="str">
        <f t="shared" si="9"/>
        <v>BV-0MM/DD/YYYY</v>
      </c>
      <c r="H150" s="9" t="s">
        <v>205</v>
      </c>
      <c r="I150" s="22" t="str">
        <f>Budget!C154</f>
        <v>781101</v>
      </c>
      <c r="J150" s="22">
        <f t="shared" si="10"/>
        <v>0</v>
      </c>
      <c r="K150" s="22"/>
      <c r="L150" s="23"/>
      <c r="M150" s="22"/>
      <c r="N150" s="23"/>
      <c r="O150" s="24"/>
      <c r="P150" s="24"/>
      <c r="Q150" s="24"/>
      <c r="R150" s="24"/>
      <c r="S150" s="24"/>
      <c r="T150" s="24"/>
      <c r="U150" s="41" t="str">
        <f>Budget!D154</f>
        <v>SS Taxes, Empoyer Share - Cafeteria</v>
      </c>
      <c r="V150" s="48">
        <f>Budget!E154</f>
        <v>0</v>
      </c>
      <c r="W150" s="1" t="e">
        <f t="shared" si="11"/>
        <v>#VALUE!</v>
      </c>
      <c r="Z150" s="1" t="s">
        <v>205</v>
      </c>
      <c r="AA150" s="1">
        <v>303101</v>
      </c>
    </row>
    <row r="151" spans="5:27" x14ac:dyDescent="0.2">
      <c r="E151" s="4" t="str">
        <f t="shared" si="12"/>
        <v>MM/DD/YYYY</v>
      </c>
      <c r="G151" s="9" t="str">
        <f t="shared" si="9"/>
        <v>BV-0MM/DD/YYYY</v>
      </c>
      <c r="H151" s="9" t="s">
        <v>205</v>
      </c>
      <c r="I151" s="22" t="str">
        <f>Budget!C155</f>
        <v>781102</v>
      </c>
      <c r="J151" s="22">
        <f t="shared" si="10"/>
        <v>0</v>
      </c>
      <c r="K151" s="22"/>
      <c r="L151" s="23"/>
      <c r="M151" s="22"/>
      <c r="N151" s="23"/>
      <c r="O151" s="24"/>
      <c r="P151" s="24"/>
      <c r="Q151" s="24"/>
      <c r="R151" s="24"/>
      <c r="S151" s="24"/>
      <c r="T151" s="24"/>
      <c r="U151" s="41" t="str">
        <f>Budget!D155</f>
        <v>Life &amp; Disability Insurance - Cafeteria</v>
      </c>
      <c r="V151" s="48">
        <f>Budget!E155</f>
        <v>0</v>
      </c>
      <c r="W151" s="1" t="e">
        <f t="shared" si="11"/>
        <v>#VALUE!</v>
      </c>
      <c r="Z151" s="1" t="s">
        <v>205</v>
      </c>
      <c r="AA151" s="1">
        <v>303101</v>
      </c>
    </row>
    <row r="152" spans="5:27" x14ac:dyDescent="0.2">
      <c r="E152" s="4" t="str">
        <f t="shared" si="12"/>
        <v>MM/DD/YYYY</v>
      </c>
      <c r="G152" s="9" t="str">
        <f t="shared" si="9"/>
        <v>BV-0MM/DD/YYYY</v>
      </c>
      <c r="H152" s="9" t="s">
        <v>205</v>
      </c>
      <c r="I152" s="22" t="str">
        <f>Budget!C156</f>
        <v>781106</v>
      </c>
      <c r="J152" s="22">
        <f t="shared" si="10"/>
        <v>0</v>
      </c>
      <c r="K152" s="22"/>
      <c r="L152" s="23"/>
      <c r="M152" s="22"/>
      <c r="N152" s="23"/>
      <c r="O152" s="24"/>
      <c r="P152" s="24"/>
      <c r="Q152" s="24"/>
      <c r="R152" s="24"/>
      <c r="S152" s="24"/>
      <c r="T152" s="24"/>
      <c r="U152" s="41" t="str">
        <f>Budget!D156</f>
        <v>Retirement-Cafeteria</v>
      </c>
      <c r="V152" s="48">
        <f>Budget!E156</f>
        <v>0</v>
      </c>
      <c r="W152" s="1" t="e">
        <f t="shared" si="11"/>
        <v>#VALUE!</v>
      </c>
      <c r="Z152" s="1" t="s">
        <v>205</v>
      </c>
      <c r="AA152" s="1">
        <v>303101</v>
      </c>
    </row>
    <row r="153" spans="5:27" x14ac:dyDescent="0.2">
      <c r="E153" s="4" t="str">
        <f t="shared" si="12"/>
        <v>MM/DD/YYYY</v>
      </c>
      <c r="G153" s="9" t="str">
        <f t="shared" si="9"/>
        <v>BV-0MM/DD/YYYY</v>
      </c>
      <c r="H153" s="9" t="s">
        <v>205</v>
      </c>
      <c r="I153" s="22" t="str">
        <f>Budget!C157</f>
        <v>781111</v>
      </c>
      <c r="J153" s="22">
        <f t="shared" si="10"/>
        <v>0</v>
      </c>
      <c r="K153" s="22"/>
      <c r="L153" s="23"/>
      <c r="M153" s="22"/>
      <c r="N153" s="23"/>
      <c r="O153" s="24"/>
      <c r="P153" s="24"/>
      <c r="Q153" s="24"/>
      <c r="R153" s="24"/>
      <c r="S153" s="24"/>
      <c r="T153" s="24"/>
      <c r="U153" s="41" t="str">
        <f>Budget!D157</f>
        <v>Health Insurance - Cafeteria</v>
      </c>
      <c r="V153" s="48">
        <f>Budget!E157</f>
        <v>0</v>
      </c>
      <c r="W153" s="1" t="e">
        <f t="shared" si="11"/>
        <v>#VALUE!</v>
      </c>
      <c r="Z153" s="1" t="s">
        <v>205</v>
      </c>
      <c r="AA153" s="1">
        <v>303101</v>
      </c>
    </row>
    <row r="154" spans="5:27" x14ac:dyDescent="0.2">
      <c r="E154" s="4" t="str">
        <f t="shared" si="12"/>
        <v>MM/DD/YYYY</v>
      </c>
      <c r="G154" s="9" t="str">
        <f t="shared" si="9"/>
        <v>BV-0MM/DD/YYYY</v>
      </c>
      <c r="H154" s="9" t="s">
        <v>205</v>
      </c>
      <c r="I154" s="22" t="str">
        <f>Budget!C158</f>
        <v>781320</v>
      </c>
      <c r="J154" s="22">
        <f t="shared" si="10"/>
        <v>0</v>
      </c>
      <c r="K154" s="22"/>
      <c r="L154" s="23"/>
      <c r="M154" s="22"/>
      <c r="N154" s="23"/>
      <c r="O154" s="24"/>
      <c r="P154" s="24"/>
      <c r="Q154" s="24"/>
      <c r="R154" s="24"/>
      <c r="S154" s="24"/>
      <c r="T154" s="24"/>
      <c r="U154" s="41" t="str">
        <f>Budget!D158</f>
        <v>Supplies-Cafeteria</v>
      </c>
      <c r="V154" s="48">
        <f>Budget!E158</f>
        <v>0</v>
      </c>
      <c r="W154" s="1" t="e">
        <f t="shared" si="11"/>
        <v>#VALUE!</v>
      </c>
      <c r="Z154" s="1" t="s">
        <v>205</v>
      </c>
      <c r="AA154" s="1">
        <v>303101</v>
      </c>
    </row>
    <row r="155" spans="5:27" x14ac:dyDescent="0.2">
      <c r="E155" s="4" t="str">
        <f t="shared" si="12"/>
        <v>MM/DD/YYYY</v>
      </c>
      <c r="G155" s="9" t="str">
        <f t="shared" si="9"/>
        <v>BV-0MM/DD/YYYY</v>
      </c>
      <c r="H155" s="9" t="s">
        <v>205</v>
      </c>
      <c r="I155" s="22" t="str">
        <f>Budget!C159</f>
        <v>781350</v>
      </c>
      <c r="J155" s="22">
        <f t="shared" si="10"/>
        <v>0</v>
      </c>
      <c r="K155" s="22"/>
      <c r="L155" s="23"/>
      <c r="M155" s="22"/>
      <c r="N155" s="23"/>
      <c r="O155" s="24"/>
      <c r="P155" s="24"/>
      <c r="Q155" s="24"/>
      <c r="R155" s="24"/>
      <c r="S155" s="24"/>
      <c r="T155" s="24"/>
      <c r="U155" s="41" t="str">
        <f>Budget!D159</f>
        <v>Other Expenditures-Cafeteria</v>
      </c>
      <c r="V155" s="48">
        <f>Budget!E159</f>
        <v>0</v>
      </c>
      <c r="W155" s="1" t="e">
        <f t="shared" si="11"/>
        <v>#VALUE!</v>
      </c>
      <c r="Z155" s="1" t="s">
        <v>205</v>
      </c>
      <c r="AA155" s="1">
        <v>303101</v>
      </c>
    </row>
    <row r="156" spans="5:27" x14ac:dyDescent="0.2">
      <c r="E156" s="4" t="str">
        <f t="shared" si="12"/>
        <v>MM/DD/YYYY</v>
      </c>
      <c r="G156" s="9" t="str">
        <f t="shared" si="9"/>
        <v>BV-0MM/DD/YYYY</v>
      </c>
      <c r="H156" s="9" t="s">
        <v>205</v>
      </c>
      <c r="I156" s="22" t="str">
        <f>Budget!C160</f>
        <v>781442</v>
      </c>
      <c r="J156" s="22">
        <f t="shared" si="10"/>
        <v>0</v>
      </c>
      <c r="K156" s="22"/>
      <c r="L156" s="23"/>
      <c r="M156" s="22"/>
      <c r="N156" s="23"/>
      <c r="O156" s="24"/>
      <c r="P156" s="24"/>
      <c r="Q156" s="24"/>
      <c r="R156" s="24"/>
      <c r="S156" s="24"/>
      <c r="T156" s="24"/>
      <c r="U156" s="41" t="str">
        <f>Budget!D160</f>
        <v>Food and Beverage - Cafeteria</v>
      </c>
      <c r="V156" s="48">
        <f>Budget!E160</f>
        <v>0</v>
      </c>
      <c r="W156" s="1" t="e">
        <f t="shared" si="11"/>
        <v>#VALUE!</v>
      </c>
      <c r="Z156" s="1" t="s">
        <v>205</v>
      </c>
      <c r="AA156" s="1">
        <v>303101</v>
      </c>
    </row>
    <row r="157" spans="5:27" x14ac:dyDescent="0.2">
      <c r="E157" s="4" t="str">
        <f t="shared" si="12"/>
        <v>MM/DD/YYYY</v>
      </c>
      <c r="G157" s="9" t="str">
        <f t="shared" si="9"/>
        <v>BV-0MM/DD/YYYY</v>
      </c>
      <c r="H157" s="9" t="s">
        <v>205</v>
      </c>
      <c r="I157" s="22" t="str">
        <f>Budget!C161</f>
        <v>781701</v>
      </c>
      <c r="J157" s="22">
        <f t="shared" si="10"/>
        <v>0</v>
      </c>
      <c r="K157" s="22"/>
      <c r="L157" s="23"/>
      <c r="M157" s="22"/>
      <c r="N157" s="23"/>
      <c r="O157" s="24"/>
      <c r="P157" s="24"/>
      <c r="Q157" s="24"/>
      <c r="R157" s="24"/>
      <c r="S157" s="24"/>
      <c r="T157" s="24"/>
      <c r="U157" s="41" t="str">
        <f>Budget!D161</f>
        <v>Equipment-Cafeteria</v>
      </c>
      <c r="V157" s="48">
        <f>Budget!E161</f>
        <v>0</v>
      </c>
      <c r="W157" s="1" t="e">
        <f t="shared" si="11"/>
        <v>#VALUE!</v>
      </c>
      <c r="Z157" s="1" t="s">
        <v>205</v>
      </c>
      <c r="AA157" s="1">
        <v>303101</v>
      </c>
    </row>
    <row r="158" spans="5:27" x14ac:dyDescent="0.2">
      <c r="E158" s="4" t="str">
        <f t="shared" si="12"/>
        <v>MM/DD/YYYY</v>
      </c>
      <c r="G158" s="9" t="str">
        <f t="shared" si="9"/>
        <v>BV-0MM/DD/YYYY</v>
      </c>
      <c r="H158" s="9" t="s">
        <v>205</v>
      </c>
      <c r="I158" s="22" t="str">
        <f>Budget!C162</f>
        <v>781702</v>
      </c>
      <c r="J158" s="22">
        <f t="shared" si="10"/>
        <v>0</v>
      </c>
      <c r="K158" s="22"/>
      <c r="L158" s="23"/>
      <c r="M158" s="22"/>
      <c r="N158" s="23"/>
      <c r="O158" s="24"/>
      <c r="P158" s="24"/>
      <c r="Q158" s="24"/>
      <c r="R158" s="24"/>
      <c r="S158" s="24"/>
      <c r="T158" s="24"/>
      <c r="U158" s="41" t="str">
        <f>Budget!D162</f>
        <v>Utilities-Cafeteria</v>
      </c>
      <c r="V158" s="48">
        <f>Budget!E162</f>
        <v>0</v>
      </c>
      <c r="W158" s="1" t="e">
        <f t="shared" si="11"/>
        <v>#VALUE!</v>
      </c>
      <c r="Z158" s="1" t="s">
        <v>205</v>
      </c>
      <c r="AA158" s="1">
        <v>303101</v>
      </c>
    </row>
    <row r="159" spans="5:27" x14ac:dyDescent="0.2">
      <c r="E159" s="4" t="str">
        <f t="shared" si="12"/>
        <v>MM/DD/YYYY</v>
      </c>
      <c r="G159" s="9" t="str">
        <f t="shared" si="9"/>
        <v>BV-0MM/DD/YYYY</v>
      </c>
      <c r="H159" s="9" t="s">
        <v>205</v>
      </c>
      <c r="I159" s="22" t="str">
        <f>Budget!C163</f>
        <v>781703</v>
      </c>
      <c r="J159" s="22">
        <f t="shared" si="10"/>
        <v>0</v>
      </c>
      <c r="K159" s="22"/>
      <c r="L159" s="23"/>
      <c r="M159" s="22"/>
      <c r="N159" s="23"/>
      <c r="O159" s="24"/>
      <c r="P159" s="24"/>
      <c r="Q159" s="24"/>
      <c r="R159" s="24"/>
      <c r="S159" s="24"/>
      <c r="T159" s="24"/>
      <c r="U159" s="41" t="str">
        <f>Budget!D163</f>
        <v>Repairs &amp; Maintenance-Cafeteria</v>
      </c>
      <c r="V159" s="48">
        <f>Budget!E163</f>
        <v>0</v>
      </c>
      <c r="W159" s="1" t="e">
        <f t="shared" si="11"/>
        <v>#VALUE!</v>
      </c>
      <c r="Z159" s="1" t="s">
        <v>205</v>
      </c>
      <c r="AA159" s="1">
        <v>303101</v>
      </c>
    </row>
    <row r="160" spans="5:27" x14ac:dyDescent="0.2">
      <c r="E160" s="4" t="str">
        <f t="shared" si="12"/>
        <v>MM/DD/YYYY</v>
      </c>
      <c r="G160" s="9" t="str">
        <f t="shared" si="9"/>
        <v>BV-0MM/DD/YYYY</v>
      </c>
      <c r="H160" s="9" t="s">
        <v>205</v>
      </c>
      <c r="I160" s="22" t="str">
        <f>Budget!C164</f>
        <v>796500</v>
      </c>
      <c r="J160" s="22">
        <f t="shared" si="10"/>
        <v>0</v>
      </c>
      <c r="K160" s="22"/>
      <c r="L160" s="23"/>
      <c r="M160" s="22"/>
      <c r="N160" s="23"/>
      <c r="O160" s="24"/>
      <c r="P160" s="24"/>
      <c r="Q160" s="24"/>
      <c r="R160" s="24"/>
      <c r="S160" s="24"/>
      <c r="T160" s="24"/>
      <c r="U160" s="41" t="str">
        <f>Budget!D164</f>
        <v>Student Services</v>
      </c>
      <c r="V160" s="48">
        <f>Budget!E164</f>
        <v>0</v>
      </c>
      <c r="W160" s="1" t="e">
        <f t="shared" si="11"/>
        <v>#VALUE!</v>
      </c>
      <c r="Z160" s="1" t="s">
        <v>205</v>
      </c>
      <c r="AA160" s="1">
        <v>303101</v>
      </c>
    </row>
    <row r="161" spans="2:27" x14ac:dyDescent="0.2">
      <c r="E161" s="4" t="str">
        <f t="shared" si="12"/>
        <v>MM/DD/YYYY</v>
      </c>
      <c r="G161" s="9" t="str">
        <f t="shared" si="9"/>
        <v>BV-0MM/DD/YYYY</v>
      </c>
      <c r="H161" s="9" t="s">
        <v>205</v>
      </c>
      <c r="I161" s="22" t="str">
        <f>Budget!C165</f>
        <v>796530</v>
      </c>
      <c r="J161" s="22">
        <f t="shared" si="10"/>
        <v>0</v>
      </c>
      <c r="K161" s="22"/>
      <c r="L161" s="23"/>
      <c r="M161" s="22"/>
      <c r="N161" s="23"/>
      <c r="O161" s="24"/>
      <c r="P161" s="24"/>
      <c r="Q161" s="24"/>
      <c r="R161" s="24"/>
      <c r="S161" s="24"/>
      <c r="T161" s="24"/>
      <c r="U161" s="41" t="str">
        <f>Budget!D165</f>
        <v>Pupil Transportation (Net)</v>
      </c>
      <c r="V161" s="48">
        <f>Budget!E165</f>
        <v>0</v>
      </c>
      <c r="W161" s="1" t="e">
        <f t="shared" si="11"/>
        <v>#VALUE!</v>
      </c>
      <c r="Z161" s="1" t="s">
        <v>205</v>
      </c>
      <c r="AA161" s="1">
        <v>303101</v>
      </c>
    </row>
    <row r="162" spans="2:27" x14ac:dyDescent="0.2">
      <c r="E162" s="4" t="str">
        <f t="shared" si="12"/>
        <v>MM/DD/YYYY</v>
      </c>
      <c r="G162" s="9" t="str">
        <f t="shared" si="9"/>
        <v>BV-0MM/DD/YYYY</v>
      </c>
      <c r="H162" s="9" t="s">
        <v>205</v>
      </c>
      <c r="I162" s="22" t="str">
        <f>Budget!C166</f>
        <v>816004</v>
      </c>
      <c r="J162" s="22">
        <f t="shared" si="10"/>
        <v>0</v>
      </c>
      <c r="K162" s="22"/>
      <c r="L162" s="23"/>
      <c r="M162" s="22"/>
      <c r="N162" s="23"/>
      <c r="O162" s="24"/>
      <c r="P162" s="24"/>
      <c r="Q162" s="24"/>
      <c r="R162" s="24"/>
      <c r="S162" s="24"/>
      <c r="T162" s="24"/>
      <c r="U162" s="41" t="str">
        <f>Budget!D166</f>
        <v xml:space="preserve">Salaries - Extended Day Care </v>
      </c>
      <c r="V162" s="48">
        <f>Budget!E166</f>
        <v>0</v>
      </c>
      <c r="W162" s="1" t="e">
        <f t="shared" si="11"/>
        <v>#VALUE!</v>
      </c>
      <c r="Z162" s="1" t="s">
        <v>205</v>
      </c>
      <c r="AA162" s="1">
        <v>303101</v>
      </c>
    </row>
    <row r="163" spans="2:27" x14ac:dyDescent="0.2">
      <c r="E163" s="4" t="str">
        <f t="shared" si="12"/>
        <v>MM/DD/YYYY</v>
      </c>
      <c r="G163" s="9" t="str">
        <f t="shared" si="9"/>
        <v>BV-0MM/DD/YYYY</v>
      </c>
      <c r="H163" s="9" t="s">
        <v>205</v>
      </c>
      <c r="I163" s="22" t="str">
        <f>Budget!C167</f>
        <v>816101</v>
      </c>
      <c r="J163" s="22">
        <f t="shared" si="10"/>
        <v>0</v>
      </c>
      <c r="K163" s="22"/>
      <c r="L163" s="23"/>
      <c r="M163" s="22"/>
      <c r="N163" s="23"/>
      <c r="O163" s="24"/>
      <c r="P163" s="24"/>
      <c r="Q163" s="24"/>
      <c r="R163" s="24"/>
      <c r="S163" s="24"/>
      <c r="T163" s="24"/>
      <c r="U163" s="41" t="str">
        <f>Budget!D167</f>
        <v>SS Taxes, Employer Share - Extended Day Care</v>
      </c>
      <c r="V163" s="48">
        <f>Budget!E167</f>
        <v>0</v>
      </c>
      <c r="W163" s="1" t="e">
        <f t="shared" si="11"/>
        <v>#VALUE!</v>
      </c>
      <c r="Z163" s="1" t="s">
        <v>205</v>
      </c>
      <c r="AA163" s="1">
        <v>303101</v>
      </c>
    </row>
    <row r="164" spans="2:27" x14ac:dyDescent="0.2">
      <c r="E164" s="4" t="str">
        <f t="shared" si="12"/>
        <v>MM/DD/YYYY</v>
      </c>
      <c r="G164" s="9" t="str">
        <f t="shared" si="9"/>
        <v>BV-0MM/DD/YYYY</v>
      </c>
      <c r="H164" s="9" t="s">
        <v>205</v>
      </c>
      <c r="I164" s="22" t="str">
        <f>Budget!C168</f>
        <v>816102</v>
      </c>
      <c r="J164" s="22">
        <f t="shared" si="10"/>
        <v>0</v>
      </c>
      <c r="K164" s="22"/>
      <c r="L164" s="23"/>
      <c r="M164" s="22"/>
      <c r="N164" s="23"/>
      <c r="O164" s="24"/>
      <c r="P164" s="24"/>
      <c r="Q164" s="24"/>
      <c r="R164" s="24"/>
      <c r="S164" s="24"/>
      <c r="T164" s="24"/>
      <c r="U164" s="41" t="str">
        <f>Budget!D168</f>
        <v>Life &amp; Disability Insurance - Extended Day Care</v>
      </c>
      <c r="V164" s="48">
        <f>Budget!E168</f>
        <v>0</v>
      </c>
      <c r="W164" s="1" t="e">
        <f t="shared" si="11"/>
        <v>#VALUE!</v>
      </c>
      <c r="Z164" s="1" t="s">
        <v>205</v>
      </c>
      <c r="AA164" s="1">
        <v>303101</v>
      </c>
    </row>
    <row r="165" spans="2:27" x14ac:dyDescent="0.2">
      <c r="E165" s="4" t="str">
        <f t="shared" si="12"/>
        <v>MM/DD/YYYY</v>
      </c>
      <c r="G165" s="9" t="str">
        <f t="shared" si="9"/>
        <v>BV-0MM/DD/YYYY</v>
      </c>
      <c r="H165" s="9" t="s">
        <v>205</v>
      </c>
      <c r="I165" s="22" t="str">
        <f>Budget!C169</f>
        <v>816106</v>
      </c>
      <c r="J165" s="22">
        <f t="shared" si="10"/>
        <v>0</v>
      </c>
      <c r="K165" s="22"/>
      <c r="L165" s="23"/>
      <c r="M165" s="22"/>
      <c r="N165" s="23"/>
      <c r="O165" s="24"/>
      <c r="P165" s="24"/>
      <c r="Q165" s="24"/>
      <c r="R165" s="24"/>
      <c r="S165" s="24"/>
      <c r="T165" s="24"/>
      <c r="U165" s="41" t="str">
        <f>Budget!D169</f>
        <v>Retirement - Extended Day Care</v>
      </c>
      <c r="V165" s="48">
        <f>Budget!E169</f>
        <v>0</v>
      </c>
      <c r="W165" s="1" t="e">
        <f t="shared" ref="W165:W178" si="13">$H$6</f>
        <v>#VALUE!</v>
      </c>
      <c r="Z165" s="1" t="s">
        <v>205</v>
      </c>
      <c r="AA165" s="1">
        <v>303101</v>
      </c>
    </row>
    <row r="166" spans="2:27" x14ac:dyDescent="0.2">
      <c r="B166" s="2"/>
      <c r="C166" s="2"/>
      <c r="D166" s="2"/>
      <c r="E166" s="4" t="str">
        <f t="shared" si="12"/>
        <v>MM/DD/YYYY</v>
      </c>
      <c r="F166" s="2"/>
      <c r="G166" s="2" t="str">
        <f t="shared" si="9"/>
        <v>BV-0MM/DD/YYYY</v>
      </c>
      <c r="H166" s="9" t="s">
        <v>205</v>
      </c>
      <c r="I166" s="22" t="str">
        <f>Budget!C170</f>
        <v>816111</v>
      </c>
      <c r="J166" s="22">
        <f t="shared" ref="J166:J176" si="14">$D$4</f>
        <v>0</v>
      </c>
      <c r="K166" s="43"/>
      <c r="L166" s="24"/>
      <c r="M166" s="43"/>
      <c r="N166" s="24"/>
      <c r="O166" s="44"/>
      <c r="P166" s="44"/>
      <c r="Q166" s="44"/>
      <c r="R166" s="44"/>
      <c r="S166" s="44"/>
      <c r="T166" s="44"/>
      <c r="U166" s="41" t="str">
        <f>Budget!D170</f>
        <v>Health Insurance - Extended Day Care</v>
      </c>
      <c r="V166" s="48">
        <f>Budget!E170</f>
        <v>0</v>
      </c>
      <c r="W166" s="1" t="e">
        <f t="shared" si="13"/>
        <v>#VALUE!</v>
      </c>
      <c r="X166" s="7"/>
      <c r="Y166" s="7"/>
      <c r="Z166" s="1" t="s">
        <v>205</v>
      </c>
      <c r="AA166" s="1">
        <v>303101</v>
      </c>
    </row>
    <row r="167" spans="2:27" x14ac:dyDescent="0.2">
      <c r="E167" s="4" t="str">
        <f t="shared" si="12"/>
        <v>MM/DD/YYYY</v>
      </c>
      <c r="G167" s="9" t="str">
        <f t="shared" si="9"/>
        <v>BV-0MM/DD/YYYY</v>
      </c>
      <c r="H167" s="9" t="s">
        <v>205</v>
      </c>
      <c r="I167" s="22" t="str">
        <f>Budget!C171</f>
        <v>816320</v>
      </c>
      <c r="J167" s="22">
        <f t="shared" si="14"/>
        <v>0</v>
      </c>
      <c r="K167" s="22"/>
      <c r="L167" s="23"/>
      <c r="M167" s="22"/>
      <c r="N167" s="23"/>
      <c r="O167" s="24"/>
      <c r="P167" s="24"/>
      <c r="Q167" s="24"/>
      <c r="R167" s="24"/>
      <c r="S167" s="24"/>
      <c r="T167" s="24"/>
      <c r="U167" s="41" t="str">
        <f>Budget!D171</f>
        <v>Supplies - Extended Day Care</v>
      </c>
      <c r="V167" s="48">
        <f>Budget!E171</f>
        <v>0</v>
      </c>
      <c r="W167" s="1" t="e">
        <f t="shared" si="13"/>
        <v>#VALUE!</v>
      </c>
      <c r="Z167" s="1" t="s">
        <v>205</v>
      </c>
      <c r="AA167" s="1">
        <v>303101</v>
      </c>
    </row>
    <row r="168" spans="2:27" x14ac:dyDescent="0.2">
      <c r="E168" s="4" t="str">
        <f t="shared" si="12"/>
        <v>MM/DD/YYYY</v>
      </c>
      <c r="G168" s="9" t="str">
        <f t="shared" si="9"/>
        <v>BV-0MM/DD/YYYY</v>
      </c>
      <c r="H168" s="9" t="s">
        <v>205</v>
      </c>
      <c r="I168" s="22" t="str">
        <f>Budget!C172</f>
        <v>816350</v>
      </c>
      <c r="J168" s="22">
        <f t="shared" si="14"/>
        <v>0</v>
      </c>
      <c r="K168" s="22"/>
      <c r="L168" s="23"/>
      <c r="M168" s="22"/>
      <c r="N168" s="23"/>
      <c r="O168" s="24"/>
      <c r="P168" s="24"/>
      <c r="Q168" s="24"/>
      <c r="R168" s="24"/>
      <c r="S168" s="24"/>
      <c r="T168" s="24"/>
      <c r="U168" s="41" t="str">
        <f>Budget!D172</f>
        <v>Other Expenditures Extended Day Care</v>
      </c>
      <c r="V168" s="48">
        <f>Budget!E172</f>
        <v>0</v>
      </c>
      <c r="W168" s="1" t="e">
        <f t="shared" si="13"/>
        <v>#VALUE!</v>
      </c>
      <c r="Z168" s="1" t="s">
        <v>205</v>
      </c>
      <c r="AA168" s="1">
        <v>303101</v>
      </c>
    </row>
    <row r="169" spans="2:27" x14ac:dyDescent="0.2">
      <c r="E169" s="4" t="str">
        <f t="shared" si="12"/>
        <v>MM/DD/YYYY</v>
      </c>
      <c r="G169" s="9" t="str">
        <f t="shared" si="9"/>
        <v>BV-0MM/DD/YYYY</v>
      </c>
      <c r="H169" s="9" t="s">
        <v>205</v>
      </c>
      <c r="I169" s="22" t="str">
        <f>Budget!C173</f>
        <v>816422</v>
      </c>
      <c r="J169" s="22">
        <f t="shared" si="14"/>
        <v>0</v>
      </c>
      <c r="K169" s="22"/>
      <c r="L169" s="23"/>
      <c r="M169" s="22"/>
      <c r="N169" s="23"/>
      <c r="O169" s="24"/>
      <c r="P169" s="24"/>
      <c r="Q169" s="24"/>
      <c r="R169" s="24"/>
      <c r="S169" s="24"/>
      <c r="T169" s="24"/>
      <c r="U169" s="41" t="str">
        <f>Budget!D173</f>
        <v>Food &amp; Beverages</v>
      </c>
      <c r="V169" s="48">
        <f>Budget!E173</f>
        <v>0</v>
      </c>
      <c r="W169" s="1" t="e">
        <f t="shared" si="13"/>
        <v>#VALUE!</v>
      </c>
      <c r="Z169" s="1" t="s">
        <v>205</v>
      </c>
      <c r="AA169" s="1">
        <v>303101</v>
      </c>
    </row>
    <row r="170" spans="2:27" x14ac:dyDescent="0.2">
      <c r="E170" s="4" t="str">
        <f t="shared" si="12"/>
        <v>MM/DD/YYYY</v>
      </c>
      <c r="G170" s="9" t="str">
        <f t="shared" si="9"/>
        <v>BV-0MM/DD/YYYY</v>
      </c>
      <c r="H170" s="9" t="s">
        <v>205</v>
      </c>
      <c r="I170" s="22" t="str">
        <f>Budget!C174</f>
        <v>839001</v>
      </c>
      <c r="J170" s="22">
        <f t="shared" si="14"/>
        <v>0</v>
      </c>
      <c r="K170" s="22"/>
      <c r="L170" s="23"/>
      <c r="M170" s="22"/>
      <c r="N170" s="23"/>
      <c r="O170" s="24"/>
      <c r="P170" s="24"/>
      <c r="Q170" s="24"/>
      <c r="R170" s="24"/>
      <c r="S170" s="24"/>
      <c r="T170" s="24"/>
      <c r="U170" s="41" t="str">
        <f>Budget!D174</f>
        <v>Interest Payments - All Sources</v>
      </c>
      <c r="V170" s="48">
        <f>Budget!E174</f>
        <v>0</v>
      </c>
      <c r="W170" s="1" t="e">
        <f t="shared" si="13"/>
        <v>#VALUE!</v>
      </c>
      <c r="Z170" s="1" t="s">
        <v>205</v>
      </c>
      <c r="AA170" s="1">
        <v>303101</v>
      </c>
    </row>
    <row r="171" spans="2:27" x14ac:dyDescent="0.2">
      <c r="E171" s="4" t="str">
        <f t="shared" si="12"/>
        <v>MM/DD/YYYY</v>
      </c>
      <c r="G171" s="9" t="str">
        <f t="shared" si="9"/>
        <v>BV-0MM/DD/YYYY</v>
      </c>
      <c r="H171" s="9" t="s">
        <v>205</v>
      </c>
      <c r="I171" s="22" t="str">
        <f>Budget!C175</f>
        <v>839005</v>
      </c>
      <c r="J171" s="22">
        <f t="shared" si="14"/>
        <v>0</v>
      </c>
      <c r="K171" s="22"/>
      <c r="L171" s="23"/>
      <c r="M171" s="22"/>
      <c r="N171" s="23"/>
      <c r="O171" s="24"/>
      <c r="P171" s="24"/>
      <c r="Q171" s="24"/>
      <c r="R171" s="24"/>
      <c r="S171" s="24"/>
      <c r="T171" s="24"/>
      <c r="U171" s="41" t="str">
        <f>Budget!D175</f>
        <v>Interest Payments - Non-Diocesan Sources</v>
      </c>
      <c r="V171" s="48">
        <f>Budget!E175</f>
        <v>0</v>
      </c>
      <c r="W171" s="1" t="e">
        <f t="shared" si="13"/>
        <v>#VALUE!</v>
      </c>
      <c r="Z171" s="1" t="s">
        <v>205</v>
      </c>
      <c r="AA171" s="1">
        <v>303101</v>
      </c>
    </row>
    <row r="172" spans="2:27" x14ac:dyDescent="0.2">
      <c r="E172" s="4" t="str">
        <f t="shared" si="12"/>
        <v>MM/DD/YYYY</v>
      </c>
      <c r="G172" s="9" t="str">
        <f t="shared" si="9"/>
        <v>BV-0MM/DD/YYYY</v>
      </c>
      <c r="H172" s="9" t="s">
        <v>205</v>
      </c>
      <c r="I172" s="22" t="str">
        <f>Budget!C176</f>
        <v>859310</v>
      </c>
      <c r="J172" s="22">
        <f t="shared" si="14"/>
        <v>0</v>
      </c>
      <c r="K172" s="22"/>
      <c r="L172" s="23"/>
      <c r="M172" s="22"/>
      <c r="N172" s="23"/>
      <c r="O172" s="24"/>
      <c r="P172" s="24"/>
      <c r="Q172" s="24"/>
      <c r="R172" s="24"/>
      <c r="S172" s="24"/>
      <c r="T172" s="24"/>
      <c r="U172" s="41" t="str">
        <f>Budget!D176</f>
        <v>Capital Expense Paid to Parish</v>
      </c>
      <c r="V172" s="48">
        <f>Budget!E176</f>
        <v>0</v>
      </c>
      <c r="W172" s="1" t="e">
        <f t="shared" si="13"/>
        <v>#VALUE!</v>
      </c>
      <c r="Z172" s="1" t="s">
        <v>205</v>
      </c>
      <c r="AA172" s="1">
        <v>303101</v>
      </c>
    </row>
    <row r="173" spans="2:27" x14ac:dyDescent="0.2">
      <c r="E173" s="4" t="str">
        <f t="shared" si="12"/>
        <v>MM/DD/YYYY</v>
      </c>
      <c r="G173" s="9" t="str">
        <f t="shared" si="9"/>
        <v>BV-0MM/DD/YYYY</v>
      </c>
      <c r="H173" s="9" t="s">
        <v>205</v>
      </c>
      <c r="I173" s="22" t="str">
        <f>Budget!C177</f>
        <v>862062</v>
      </c>
      <c r="J173" s="22">
        <f t="shared" si="14"/>
        <v>0</v>
      </c>
      <c r="K173" s="22"/>
      <c r="L173" s="23"/>
      <c r="M173" s="22"/>
      <c r="N173" s="23"/>
      <c r="O173" s="24"/>
      <c r="P173" s="24"/>
      <c r="Q173" s="24"/>
      <c r="R173" s="24"/>
      <c r="S173" s="24"/>
      <c r="T173" s="24"/>
      <c r="U173" s="41" t="str">
        <f>Budget!D177</f>
        <v>Unrestricted Donation Expense</v>
      </c>
      <c r="V173" s="48">
        <f>Budget!E177</f>
        <v>0</v>
      </c>
      <c r="W173" s="1" t="e">
        <f t="shared" si="13"/>
        <v>#VALUE!</v>
      </c>
      <c r="Z173" s="1" t="s">
        <v>205</v>
      </c>
      <c r="AA173" s="1">
        <v>303101</v>
      </c>
    </row>
    <row r="174" spans="2:27" x14ac:dyDescent="0.2">
      <c r="E174" s="4" t="str">
        <f t="shared" si="12"/>
        <v>MM/DD/YYYY</v>
      </c>
      <c r="G174" s="9" t="str">
        <f t="shared" si="9"/>
        <v>BV-0MM/DD/YYYY</v>
      </c>
      <c r="H174" s="9" t="s">
        <v>205</v>
      </c>
      <c r="I174" s="22" t="str">
        <f>Budget!C178</f>
        <v>862063</v>
      </c>
      <c r="J174" s="22">
        <f t="shared" si="14"/>
        <v>0</v>
      </c>
      <c r="K174" s="22"/>
      <c r="L174" s="23"/>
      <c r="M174" s="22"/>
      <c r="N174" s="23"/>
      <c r="O174" s="24"/>
      <c r="P174" s="24"/>
      <c r="Q174" s="24"/>
      <c r="R174" s="24"/>
      <c r="S174" s="24"/>
      <c r="T174" s="24"/>
      <c r="U174" s="41" t="str">
        <f>Budget!D178</f>
        <v>Fundraising - Pledges</v>
      </c>
      <c r="V174" s="48">
        <f>Budget!E178</f>
        <v>0</v>
      </c>
      <c r="W174" s="1" t="e">
        <f t="shared" si="13"/>
        <v>#VALUE!</v>
      </c>
      <c r="Z174" s="1" t="s">
        <v>205</v>
      </c>
      <c r="AA174" s="1">
        <v>303101</v>
      </c>
    </row>
    <row r="175" spans="2:27" x14ac:dyDescent="0.2">
      <c r="E175" s="4" t="str">
        <f t="shared" si="12"/>
        <v>MM/DD/YYYY</v>
      </c>
      <c r="G175" s="9" t="str">
        <f t="shared" si="9"/>
        <v>BV-0MM/DD/YYYY</v>
      </c>
      <c r="H175" s="9" t="s">
        <v>205</v>
      </c>
      <c r="I175" s="22" t="str">
        <f>Budget!C179</f>
        <v>862065</v>
      </c>
      <c r="J175" s="22">
        <f t="shared" si="14"/>
        <v>0</v>
      </c>
      <c r="K175" s="22"/>
      <c r="L175" s="23"/>
      <c r="M175" s="22"/>
      <c r="N175" s="23"/>
      <c r="O175" s="24"/>
      <c r="P175" s="24"/>
      <c r="Q175" s="24"/>
      <c r="R175" s="24"/>
      <c r="S175" s="24"/>
      <c r="T175" s="24"/>
      <c r="U175" s="41" t="str">
        <f>Budget!D179</f>
        <v>Fundraising - Athletic Complex</v>
      </c>
      <c r="V175" s="48">
        <f>Budget!E179</f>
        <v>0</v>
      </c>
      <c r="W175" s="1" t="e">
        <f t="shared" si="13"/>
        <v>#VALUE!</v>
      </c>
      <c r="Z175" s="1" t="s">
        <v>205</v>
      </c>
      <c r="AA175" s="1">
        <v>303101</v>
      </c>
    </row>
    <row r="176" spans="2:27" x14ac:dyDescent="0.2">
      <c r="E176" s="4" t="str">
        <f t="shared" si="12"/>
        <v>MM/DD/YYYY</v>
      </c>
      <c r="G176" s="9" t="str">
        <f t="shared" si="9"/>
        <v>BV-0MM/DD/YYYY</v>
      </c>
      <c r="H176" s="9" t="s">
        <v>205</v>
      </c>
      <c r="I176" s="22" t="str">
        <f>Budget!C180</f>
        <v>862069</v>
      </c>
      <c r="J176" s="22">
        <f t="shared" si="14"/>
        <v>0</v>
      </c>
      <c r="K176" s="22"/>
      <c r="L176" s="23"/>
      <c r="M176" s="22"/>
      <c r="N176" s="23"/>
      <c r="O176" s="24"/>
      <c r="P176" s="24"/>
      <c r="Q176" s="24"/>
      <c r="R176" s="24"/>
      <c r="S176" s="24"/>
      <c r="T176" s="24"/>
      <c r="U176" s="41" t="str">
        <f>Budget!D180</f>
        <v>Fundraising - Misc</v>
      </c>
      <c r="V176" s="48">
        <f>Budget!E180</f>
        <v>0</v>
      </c>
      <c r="W176" s="1" t="e">
        <f t="shared" si="13"/>
        <v>#VALUE!</v>
      </c>
      <c r="Z176" s="1" t="s">
        <v>205</v>
      </c>
      <c r="AA176" s="1">
        <v>303101</v>
      </c>
    </row>
    <row r="177" spans="2:27" x14ac:dyDescent="0.2">
      <c r="B177" s="2"/>
      <c r="C177" s="2"/>
      <c r="D177" s="2"/>
      <c r="E177" s="4" t="str">
        <f t="shared" si="12"/>
        <v>MM/DD/YYYY</v>
      </c>
      <c r="F177" s="2"/>
      <c r="G177" s="2" t="str">
        <f t="shared" ref="G177:G239" si="15">"BV-"&amp;J177&amp;TEXT(E177,"mmyy")</f>
        <v>BV-0MM/DD/YYYY</v>
      </c>
      <c r="H177" s="7" t="s">
        <v>205</v>
      </c>
      <c r="I177" s="6">
        <v>303101</v>
      </c>
      <c r="J177" s="1">
        <f t="shared" ref="J177" si="16">$D$4</f>
        <v>0</v>
      </c>
      <c r="K177" s="3"/>
      <c r="M177" s="3"/>
      <c r="O177" s="5"/>
      <c r="P177" s="5"/>
      <c r="Q177" s="5"/>
      <c r="R177" s="5"/>
      <c r="S177" s="5"/>
      <c r="T177" s="5"/>
      <c r="U177" s="1" t="s">
        <v>204</v>
      </c>
      <c r="V177" s="49">
        <f>Budget!E183</f>
        <v>0</v>
      </c>
      <c r="W177" s="1" t="e">
        <f t="shared" si="13"/>
        <v>#VALUE!</v>
      </c>
      <c r="X177" s="7"/>
      <c r="Y177" s="7"/>
      <c r="Z177" s="7" t="s">
        <v>205</v>
      </c>
      <c r="AA177" s="1">
        <v>303101</v>
      </c>
    </row>
    <row r="178" spans="2:27" x14ac:dyDescent="0.2">
      <c r="E178" s="4" t="e">
        <f>DATE(YEAR(E10),MONTH(E10)+1,DAY(E10))</f>
        <v>#VALUE!</v>
      </c>
      <c r="G178" s="9" t="e">
        <f t="shared" si="15"/>
        <v>#VALUE!</v>
      </c>
      <c r="H178" s="9" t="s">
        <v>205</v>
      </c>
      <c r="I178" s="19" t="str">
        <f>I10</f>
        <v>412010</v>
      </c>
      <c r="J178" s="19">
        <f>$D$4</f>
        <v>0</v>
      </c>
      <c r="K178" s="19"/>
      <c r="L178" s="20"/>
      <c r="M178" s="19"/>
      <c r="N178" s="20"/>
      <c r="O178" s="21"/>
      <c r="P178" s="21"/>
      <c r="Q178" s="21"/>
      <c r="R178" s="21"/>
      <c r="S178" s="21"/>
      <c r="T178" s="21"/>
      <c r="U178" s="19" t="str">
        <f>U10</f>
        <v>Cost to Educate</v>
      </c>
      <c r="V178" s="47">
        <f>-Budget!F10</f>
        <v>0</v>
      </c>
      <c r="W178" s="1" t="e">
        <f t="shared" si="13"/>
        <v>#VALUE!</v>
      </c>
      <c r="Z178" s="1" t="s">
        <v>205</v>
      </c>
      <c r="AA178" s="1">
        <v>303101</v>
      </c>
    </row>
    <row r="179" spans="2:27" x14ac:dyDescent="0.2">
      <c r="E179" s="4" t="e">
        <f t="shared" ref="E179:E242" si="17">DATE(YEAR(E11),MONTH(E11)+1,DAY(E11))</f>
        <v>#VALUE!</v>
      </c>
      <c r="G179" s="9" t="e">
        <f t="shared" si="15"/>
        <v>#VALUE!</v>
      </c>
      <c r="H179" s="9" t="s">
        <v>205</v>
      </c>
      <c r="I179" s="19" t="str">
        <f t="shared" ref="I179:I242" si="18">I11</f>
        <v>412405</v>
      </c>
      <c r="J179" s="19">
        <f t="shared" ref="J179:J239" si="19">$D$4</f>
        <v>0</v>
      </c>
      <c r="K179" s="19"/>
      <c r="L179" s="20"/>
      <c r="M179" s="19"/>
      <c r="N179" s="20"/>
      <c r="O179" s="21"/>
      <c r="P179" s="21"/>
      <c r="Q179" s="21"/>
      <c r="R179" s="21"/>
      <c r="S179" s="21"/>
      <c r="T179" s="21"/>
      <c r="U179" s="40" t="str">
        <f t="shared" ref="U179:U242" si="20">U11</f>
        <v>Published Differential - Parishioner</v>
      </c>
      <c r="V179" s="47">
        <f>-Budget!F11</f>
        <v>0</v>
      </c>
      <c r="W179" s="1" t="e">
        <f t="shared" ref="W179:W210" si="21">$H$6</f>
        <v>#VALUE!</v>
      </c>
      <c r="Z179" s="1" t="s">
        <v>205</v>
      </c>
      <c r="AA179" s="1">
        <v>303101</v>
      </c>
    </row>
    <row r="180" spans="2:27" x14ac:dyDescent="0.2">
      <c r="E180" s="4" t="e">
        <f t="shared" si="17"/>
        <v>#VALUE!</v>
      </c>
      <c r="G180" s="9" t="e">
        <f t="shared" si="15"/>
        <v>#VALUE!</v>
      </c>
      <c r="H180" s="9" t="s">
        <v>205</v>
      </c>
      <c r="I180" s="19" t="str">
        <f t="shared" si="18"/>
        <v>412410</v>
      </c>
      <c r="J180" s="19">
        <f t="shared" si="19"/>
        <v>0</v>
      </c>
      <c r="K180" s="19"/>
      <c r="L180" s="20"/>
      <c r="M180" s="19"/>
      <c r="N180" s="20"/>
      <c r="O180" s="21"/>
      <c r="P180" s="21"/>
      <c r="Q180" s="21"/>
      <c r="R180" s="21"/>
      <c r="S180" s="21"/>
      <c r="T180" s="21"/>
      <c r="U180" s="40" t="str">
        <f t="shared" si="20"/>
        <v>Published Differential - Non-Parishioner, Catholic</v>
      </c>
      <c r="V180" s="47">
        <f>-Budget!F12</f>
        <v>0</v>
      </c>
      <c r="W180" s="1" t="e">
        <f t="shared" si="21"/>
        <v>#VALUE!</v>
      </c>
      <c r="Z180" s="1" t="s">
        <v>205</v>
      </c>
      <c r="AA180" s="1">
        <v>303101</v>
      </c>
    </row>
    <row r="181" spans="2:27" x14ac:dyDescent="0.2">
      <c r="E181" s="4" t="e">
        <f t="shared" si="17"/>
        <v>#VALUE!</v>
      </c>
      <c r="G181" s="9" t="e">
        <f t="shared" si="15"/>
        <v>#VALUE!</v>
      </c>
      <c r="H181" s="9" t="s">
        <v>205</v>
      </c>
      <c r="I181" s="19" t="str">
        <f t="shared" si="18"/>
        <v>412415</v>
      </c>
      <c r="J181" s="19">
        <f t="shared" si="19"/>
        <v>0</v>
      </c>
      <c r="K181" s="19"/>
      <c r="L181" s="20"/>
      <c r="M181" s="19"/>
      <c r="N181" s="20"/>
      <c r="O181" s="21"/>
      <c r="P181" s="21"/>
      <c r="Q181" s="21"/>
      <c r="R181" s="21"/>
      <c r="S181" s="21"/>
      <c r="T181" s="21"/>
      <c r="U181" s="40" t="str">
        <f t="shared" si="20"/>
        <v>Published Differential - Non-Catholic</v>
      </c>
      <c r="V181" s="47">
        <f>-Budget!F13</f>
        <v>0</v>
      </c>
      <c r="W181" s="1" t="e">
        <f t="shared" si="21"/>
        <v>#VALUE!</v>
      </c>
      <c r="Z181" s="1" t="s">
        <v>205</v>
      </c>
      <c r="AA181" s="1">
        <v>303101</v>
      </c>
    </row>
    <row r="182" spans="2:27" x14ac:dyDescent="0.2">
      <c r="E182" s="4" t="e">
        <f t="shared" si="17"/>
        <v>#VALUE!</v>
      </c>
      <c r="G182" s="9" t="e">
        <f t="shared" si="15"/>
        <v>#VALUE!</v>
      </c>
      <c r="H182" s="9" t="s">
        <v>205</v>
      </c>
      <c r="I182" s="19" t="str">
        <f t="shared" si="18"/>
        <v>412420</v>
      </c>
      <c r="J182" s="19">
        <f t="shared" si="19"/>
        <v>0</v>
      </c>
      <c r="K182" s="19"/>
      <c r="L182" s="20"/>
      <c r="M182" s="19"/>
      <c r="N182" s="20"/>
      <c r="O182" s="21"/>
      <c r="P182" s="21"/>
      <c r="Q182" s="21"/>
      <c r="R182" s="21"/>
      <c r="S182" s="21"/>
      <c r="T182" s="21"/>
      <c r="U182" s="40" t="str">
        <f t="shared" si="20"/>
        <v>Published Differential - Other Status</v>
      </c>
      <c r="V182" s="47">
        <f>-Budget!F14</f>
        <v>0</v>
      </c>
      <c r="W182" s="1" t="e">
        <f t="shared" si="21"/>
        <v>#VALUE!</v>
      </c>
      <c r="Z182" s="1" t="s">
        <v>205</v>
      </c>
      <c r="AA182" s="1">
        <v>303101</v>
      </c>
    </row>
    <row r="183" spans="2:27" x14ac:dyDescent="0.2">
      <c r="E183" s="4" t="e">
        <f t="shared" si="17"/>
        <v>#VALUE!</v>
      </c>
      <c r="G183" s="9" t="e">
        <f t="shared" si="15"/>
        <v>#VALUE!</v>
      </c>
      <c r="H183" s="9" t="s">
        <v>205</v>
      </c>
      <c r="I183" s="19" t="str">
        <f t="shared" si="18"/>
        <v>412505</v>
      </c>
      <c r="J183" s="19">
        <f t="shared" si="19"/>
        <v>0</v>
      </c>
      <c r="K183" s="19"/>
      <c r="L183" s="20"/>
      <c r="M183" s="19"/>
      <c r="N183" s="20"/>
      <c r="O183" s="21"/>
      <c r="P183" s="21"/>
      <c r="Q183" s="21"/>
      <c r="R183" s="21"/>
      <c r="S183" s="21"/>
      <c r="T183" s="21"/>
      <c r="U183" s="40" t="str">
        <f t="shared" si="20"/>
        <v>Published Discounts</v>
      </c>
      <c r="V183" s="47">
        <f>-Budget!F15</f>
        <v>0</v>
      </c>
      <c r="W183" s="1" t="e">
        <f t="shared" si="21"/>
        <v>#VALUE!</v>
      </c>
      <c r="Z183" s="1" t="s">
        <v>205</v>
      </c>
      <c r="AA183" s="1">
        <v>303101</v>
      </c>
    </row>
    <row r="184" spans="2:27" x14ac:dyDescent="0.2">
      <c r="E184" s="4" t="e">
        <f t="shared" si="17"/>
        <v>#VALUE!</v>
      </c>
      <c r="G184" s="9" t="e">
        <f t="shared" si="15"/>
        <v>#VALUE!</v>
      </c>
      <c r="H184" s="9" t="s">
        <v>205</v>
      </c>
      <c r="I184" s="19" t="str">
        <f t="shared" si="18"/>
        <v>414001</v>
      </c>
      <c r="J184" s="19">
        <f t="shared" si="19"/>
        <v>0</v>
      </c>
      <c r="K184" s="19"/>
      <c r="L184" s="20"/>
      <c r="M184" s="19"/>
      <c r="N184" s="20"/>
      <c r="O184" s="21"/>
      <c r="P184" s="21"/>
      <c r="Q184" s="21"/>
      <c r="R184" s="21"/>
      <c r="S184" s="21"/>
      <c r="T184" s="21"/>
      <c r="U184" s="40" t="str">
        <f t="shared" si="20"/>
        <v>Tuition-Current Year, Parishioner</v>
      </c>
      <c r="V184" s="47">
        <f>-Budget!F16</f>
        <v>0</v>
      </c>
      <c r="W184" s="1" t="e">
        <f t="shared" si="21"/>
        <v>#VALUE!</v>
      </c>
      <c r="Z184" s="1" t="s">
        <v>205</v>
      </c>
      <c r="AA184" s="1">
        <v>303101</v>
      </c>
    </row>
    <row r="185" spans="2:27" x14ac:dyDescent="0.2">
      <c r="E185" s="4" t="e">
        <f t="shared" si="17"/>
        <v>#VALUE!</v>
      </c>
      <c r="G185" s="9" t="e">
        <f t="shared" si="15"/>
        <v>#VALUE!</v>
      </c>
      <c r="H185" s="9" t="s">
        <v>205</v>
      </c>
      <c r="I185" s="19" t="str">
        <f t="shared" si="18"/>
        <v>414002</v>
      </c>
      <c r="J185" s="19">
        <f t="shared" si="19"/>
        <v>0</v>
      </c>
      <c r="K185" s="19"/>
      <c r="L185" s="20"/>
      <c r="M185" s="19"/>
      <c r="N185" s="20"/>
      <c r="O185" s="21"/>
      <c r="P185" s="21"/>
      <c r="Q185" s="21"/>
      <c r="R185" s="21"/>
      <c r="S185" s="21"/>
      <c r="T185" s="21"/>
      <c r="U185" s="40" t="str">
        <f t="shared" si="20"/>
        <v>Tuition-Current Year, Non-Parishioner</v>
      </c>
      <c r="V185" s="47">
        <f>-Budget!F17</f>
        <v>0</v>
      </c>
      <c r="W185" s="1" t="e">
        <f t="shared" si="21"/>
        <v>#VALUE!</v>
      </c>
      <c r="Z185" s="1" t="s">
        <v>205</v>
      </c>
      <c r="AA185" s="1">
        <v>303101</v>
      </c>
    </row>
    <row r="186" spans="2:27" x14ac:dyDescent="0.2">
      <c r="E186" s="4" t="e">
        <f t="shared" si="17"/>
        <v>#VALUE!</v>
      </c>
      <c r="G186" s="9" t="e">
        <f t="shared" si="15"/>
        <v>#VALUE!</v>
      </c>
      <c r="H186" s="9" t="s">
        <v>205</v>
      </c>
      <c r="I186" s="19" t="str">
        <f t="shared" si="18"/>
        <v>414003</v>
      </c>
      <c r="J186" s="19">
        <f t="shared" si="19"/>
        <v>0</v>
      </c>
      <c r="K186" s="19"/>
      <c r="L186" s="20"/>
      <c r="M186" s="19"/>
      <c r="N186" s="20"/>
      <c r="O186" s="21"/>
      <c r="P186" s="21"/>
      <c r="Q186" s="21"/>
      <c r="R186" s="21"/>
      <c r="S186" s="21"/>
      <c r="T186" s="21"/>
      <c r="U186" s="40" t="str">
        <f t="shared" si="20"/>
        <v>Tuition-Current Year, Non-Catholic</v>
      </c>
      <c r="V186" s="47">
        <f>-Budget!F18</f>
        <v>0</v>
      </c>
      <c r="W186" s="1" t="e">
        <f t="shared" si="21"/>
        <v>#VALUE!</v>
      </c>
      <c r="Z186" s="1" t="s">
        <v>205</v>
      </c>
      <c r="AA186" s="1">
        <v>303101</v>
      </c>
    </row>
    <row r="187" spans="2:27" x14ac:dyDescent="0.2">
      <c r="E187" s="4" t="e">
        <f t="shared" si="17"/>
        <v>#VALUE!</v>
      </c>
      <c r="G187" s="9" t="e">
        <f t="shared" si="15"/>
        <v>#VALUE!</v>
      </c>
      <c r="H187" s="9" t="s">
        <v>205</v>
      </c>
      <c r="I187" s="19" t="str">
        <f t="shared" si="18"/>
        <v>414004</v>
      </c>
      <c r="J187" s="19">
        <f t="shared" si="19"/>
        <v>0</v>
      </c>
      <c r="K187" s="19"/>
      <c r="L187" s="20"/>
      <c r="M187" s="19"/>
      <c r="N187" s="20"/>
      <c r="O187" s="21"/>
      <c r="P187" s="21"/>
      <c r="Q187" s="21"/>
      <c r="R187" s="21"/>
      <c r="S187" s="21"/>
      <c r="T187" s="21"/>
      <c r="U187" s="40" t="str">
        <f t="shared" si="20"/>
        <v>Extended Day Care</v>
      </c>
      <c r="V187" s="47">
        <f>-Budget!F19</f>
        <v>0</v>
      </c>
      <c r="W187" s="1" t="e">
        <f t="shared" si="21"/>
        <v>#VALUE!</v>
      </c>
      <c r="Z187" s="1" t="s">
        <v>205</v>
      </c>
      <c r="AA187" s="1">
        <v>303101</v>
      </c>
    </row>
    <row r="188" spans="2:27" x14ac:dyDescent="0.2">
      <c r="E188" s="4" t="e">
        <f t="shared" si="17"/>
        <v>#VALUE!</v>
      </c>
      <c r="G188" s="9" t="e">
        <f t="shared" si="15"/>
        <v>#VALUE!</v>
      </c>
      <c r="H188" s="9" t="s">
        <v>205</v>
      </c>
      <c r="I188" s="19" t="str">
        <f t="shared" si="18"/>
        <v>414005</v>
      </c>
      <c r="J188" s="19">
        <f t="shared" si="19"/>
        <v>0</v>
      </c>
      <c r="K188" s="19"/>
      <c r="L188" s="20"/>
      <c r="M188" s="19"/>
      <c r="N188" s="20"/>
      <c r="O188" s="21"/>
      <c r="P188" s="21"/>
      <c r="Q188" s="21"/>
      <c r="R188" s="21"/>
      <c r="S188" s="21"/>
      <c r="T188" s="21"/>
      <c r="U188" s="40" t="str">
        <f t="shared" si="20"/>
        <v>Tuition-Prior Year</v>
      </c>
      <c r="V188" s="47">
        <f>-Budget!F20</f>
        <v>0</v>
      </c>
      <c r="W188" s="1" t="e">
        <f t="shared" si="21"/>
        <v>#VALUE!</v>
      </c>
      <c r="Z188" s="1" t="s">
        <v>205</v>
      </c>
      <c r="AA188" s="1">
        <v>303101</v>
      </c>
    </row>
    <row r="189" spans="2:27" x14ac:dyDescent="0.2">
      <c r="E189" s="4" t="e">
        <f t="shared" si="17"/>
        <v>#VALUE!</v>
      </c>
      <c r="G189" s="9" t="e">
        <f t="shared" si="15"/>
        <v>#VALUE!</v>
      </c>
      <c r="H189" s="9" t="s">
        <v>205</v>
      </c>
      <c r="I189" s="19" t="str">
        <f t="shared" si="18"/>
        <v>414006</v>
      </c>
      <c r="J189" s="19">
        <f t="shared" si="19"/>
        <v>0</v>
      </c>
      <c r="K189" s="19"/>
      <c r="L189" s="20"/>
      <c r="M189" s="19"/>
      <c r="N189" s="20"/>
      <c r="O189" s="21"/>
      <c r="P189" s="21"/>
      <c r="Q189" s="21"/>
      <c r="R189" s="21"/>
      <c r="S189" s="21"/>
      <c r="T189" s="21"/>
      <c r="U189" s="40" t="str">
        <f t="shared" si="20"/>
        <v>Academic Summer Session</v>
      </c>
      <c r="V189" s="47">
        <f>-Budget!F21</f>
        <v>0</v>
      </c>
      <c r="W189" s="1" t="e">
        <f t="shared" si="21"/>
        <v>#VALUE!</v>
      </c>
      <c r="Z189" s="1" t="s">
        <v>205</v>
      </c>
      <c r="AA189" s="1">
        <v>303101</v>
      </c>
    </row>
    <row r="190" spans="2:27" x14ac:dyDescent="0.2">
      <c r="E190" s="4" t="e">
        <f t="shared" si="17"/>
        <v>#VALUE!</v>
      </c>
      <c r="G190" s="9" t="e">
        <f t="shared" si="15"/>
        <v>#VALUE!</v>
      </c>
      <c r="H190" s="9" t="s">
        <v>205</v>
      </c>
      <c r="I190" s="19" t="str">
        <f t="shared" si="18"/>
        <v>414007</v>
      </c>
      <c r="J190" s="19">
        <f t="shared" si="19"/>
        <v>0</v>
      </c>
      <c r="K190" s="19"/>
      <c r="L190" s="20"/>
      <c r="M190" s="19"/>
      <c r="N190" s="20"/>
      <c r="O190" s="21"/>
      <c r="P190" s="21"/>
      <c r="Q190" s="21"/>
      <c r="R190" s="21"/>
      <c r="S190" s="21"/>
      <c r="T190" s="21"/>
      <c r="U190" s="40" t="str">
        <f t="shared" si="20"/>
        <v>Registration Fee-Current Year</v>
      </c>
      <c r="V190" s="47">
        <f>-Budget!F22</f>
        <v>0</v>
      </c>
      <c r="W190" s="1" t="e">
        <f t="shared" si="21"/>
        <v>#VALUE!</v>
      </c>
      <c r="Z190" s="1" t="s">
        <v>205</v>
      </c>
      <c r="AA190" s="1">
        <v>303101</v>
      </c>
    </row>
    <row r="191" spans="2:27" x14ac:dyDescent="0.2">
      <c r="E191" s="4" t="e">
        <f t="shared" si="17"/>
        <v>#VALUE!</v>
      </c>
      <c r="G191" s="9" t="e">
        <f t="shared" si="15"/>
        <v>#VALUE!</v>
      </c>
      <c r="H191" s="9" t="s">
        <v>205</v>
      </c>
      <c r="I191" s="19" t="str">
        <f t="shared" si="18"/>
        <v>414008</v>
      </c>
      <c r="J191" s="19">
        <f t="shared" si="19"/>
        <v>0</v>
      </c>
      <c r="K191" s="19"/>
      <c r="L191" s="20"/>
      <c r="M191" s="19"/>
      <c r="N191" s="20"/>
      <c r="O191" s="21"/>
      <c r="P191" s="21"/>
      <c r="Q191" s="21"/>
      <c r="R191" s="21"/>
      <c r="S191" s="21"/>
      <c r="T191" s="21"/>
      <c r="U191" s="40" t="str">
        <f t="shared" si="20"/>
        <v>Student Accident Insurance Fee</v>
      </c>
      <c r="V191" s="47">
        <f>-Budget!F23</f>
        <v>0</v>
      </c>
      <c r="W191" s="1" t="e">
        <f t="shared" si="21"/>
        <v>#VALUE!</v>
      </c>
      <c r="Z191" s="1" t="s">
        <v>205</v>
      </c>
      <c r="AA191" s="1">
        <v>303101</v>
      </c>
    </row>
    <row r="192" spans="2:27" x14ac:dyDescent="0.2">
      <c r="E192" s="4" t="e">
        <f t="shared" si="17"/>
        <v>#VALUE!</v>
      </c>
      <c r="G192" s="9" t="e">
        <f t="shared" si="15"/>
        <v>#VALUE!</v>
      </c>
      <c r="H192" s="9" t="s">
        <v>205</v>
      </c>
      <c r="I192" s="19" t="str">
        <f t="shared" si="18"/>
        <v>414009</v>
      </c>
      <c r="J192" s="19">
        <f t="shared" si="19"/>
        <v>0</v>
      </c>
      <c r="K192" s="19"/>
      <c r="L192" s="20"/>
      <c r="M192" s="19"/>
      <c r="N192" s="20"/>
      <c r="O192" s="21"/>
      <c r="P192" s="21"/>
      <c r="Q192" s="21"/>
      <c r="R192" s="21"/>
      <c r="S192" s="21"/>
      <c r="T192" s="21"/>
      <c r="U192" s="40" t="str">
        <f t="shared" si="20"/>
        <v>Book Fee</v>
      </c>
      <c r="V192" s="47">
        <f>-Budget!F24</f>
        <v>0</v>
      </c>
      <c r="W192" s="1" t="e">
        <f t="shared" si="21"/>
        <v>#VALUE!</v>
      </c>
      <c r="Z192" s="1" t="s">
        <v>205</v>
      </c>
      <c r="AA192" s="1">
        <v>303101</v>
      </c>
    </row>
    <row r="193" spans="5:27" x14ac:dyDescent="0.2">
      <c r="E193" s="4" t="e">
        <f t="shared" si="17"/>
        <v>#VALUE!</v>
      </c>
      <c r="G193" s="9" t="e">
        <f t="shared" si="15"/>
        <v>#VALUE!</v>
      </c>
      <c r="H193" s="9" t="s">
        <v>205</v>
      </c>
      <c r="I193" s="19" t="str">
        <f t="shared" si="18"/>
        <v>414010</v>
      </c>
      <c r="J193" s="19">
        <f t="shared" si="19"/>
        <v>0</v>
      </c>
      <c r="K193" s="19"/>
      <c r="L193" s="20"/>
      <c r="M193" s="19"/>
      <c r="N193" s="20"/>
      <c r="O193" s="21"/>
      <c r="P193" s="21"/>
      <c r="Q193" s="21"/>
      <c r="R193" s="21"/>
      <c r="S193" s="21"/>
      <c r="T193" s="21"/>
      <c r="U193" s="40" t="str">
        <f t="shared" si="20"/>
        <v>Tuition-Scholarship/Donation from Outside</v>
      </c>
      <c r="V193" s="47">
        <f>-Budget!F25</f>
        <v>0</v>
      </c>
      <c r="W193" s="1" t="e">
        <f t="shared" si="21"/>
        <v>#VALUE!</v>
      </c>
      <c r="Z193" s="1" t="s">
        <v>205</v>
      </c>
      <c r="AA193" s="1">
        <v>303101</v>
      </c>
    </row>
    <row r="194" spans="5:27" x14ac:dyDescent="0.2">
      <c r="E194" s="4" t="e">
        <f t="shared" si="17"/>
        <v>#VALUE!</v>
      </c>
      <c r="G194" s="9" t="e">
        <f t="shared" si="15"/>
        <v>#VALUE!</v>
      </c>
      <c r="H194" s="9" t="s">
        <v>205</v>
      </c>
      <c r="I194" s="19" t="str">
        <f t="shared" si="18"/>
        <v>414011</v>
      </c>
      <c r="J194" s="19">
        <f t="shared" si="19"/>
        <v>0</v>
      </c>
      <c r="K194" s="19"/>
      <c r="L194" s="20"/>
      <c r="M194" s="19"/>
      <c r="N194" s="20"/>
      <c r="O194" s="21"/>
      <c r="P194" s="21"/>
      <c r="Q194" s="21"/>
      <c r="R194" s="21"/>
      <c r="S194" s="21"/>
      <c r="T194" s="21"/>
      <c r="U194" s="40" t="str">
        <f t="shared" si="20"/>
        <v>Tuition Insurance Fees</v>
      </c>
      <c r="V194" s="47">
        <f>-Budget!F26</f>
        <v>0</v>
      </c>
      <c r="W194" s="1" t="e">
        <f t="shared" si="21"/>
        <v>#VALUE!</v>
      </c>
      <c r="Z194" s="1" t="s">
        <v>205</v>
      </c>
      <c r="AA194" s="1">
        <v>303101</v>
      </c>
    </row>
    <row r="195" spans="5:27" x14ac:dyDescent="0.2">
      <c r="E195" s="4" t="e">
        <f t="shared" si="17"/>
        <v>#VALUE!</v>
      </c>
      <c r="G195" s="9" t="e">
        <f t="shared" si="15"/>
        <v>#VALUE!</v>
      </c>
      <c r="H195" s="9" t="s">
        <v>205</v>
      </c>
      <c r="I195" s="19" t="str">
        <f t="shared" si="18"/>
        <v>414013</v>
      </c>
      <c r="J195" s="19">
        <f t="shared" si="19"/>
        <v>0</v>
      </c>
      <c r="K195" s="19"/>
      <c r="L195" s="20"/>
      <c r="M195" s="19"/>
      <c r="N195" s="20"/>
      <c r="O195" s="21"/>
      <c r="P195" s="21"/>
      <c r="Q195" s="21"/>
      <c r="R195" s="21"/>
      <c r="S195" s="21"/>
      <c r="T195" s="21"/>
      <c r="U195" s="40" t="str">
        <f t="shared" si="20"/>
        <v>Other Fees</v>
      </c>
      <c r="V195" s="47">
        <f>-Budget!F27</f>
        <v>0</v>
      </c>
      <c r="W195" s="1" t="e">
        <f t="shared" si="21"/>
        <v>#VALUE!</v>
      </c>
      <c r="Z195" s="1" t="s">
        <v>205</v>
      </c>
      <c r="AA195" s="1">
        <v>303101</v>
      </c>
    </row>
    <row r="196" spans="5:27" x14ac:dyDescent="0.2">
      <c r="E196" s="4" t="e">
        <f t="shared" si="17"/>
        <v>#VALUE!</v>
      </c>
      <c r="G196" s="9" t="e">
        <f t="shared" si="15"/>
        <v>#VALUE!</v>
      </c>
      <c r="H196" s="9" t="s">
        <v>205</v>
      </c>
      <c r="I196" s="19" t="str">
        <f t="shared" si="18"/>
        <v>434010</v>
      </c>
      <c r="J196" s="19">
        <f t="shared" si="19"/>
        <v>0</v>
      </c>
      <c r="K196" s="19"/>
      <c r="L196" s="20"/>
      <c r="M196" s="19"/>
      <c r="N196" s="20"/>
      <c r="O196" s="21"/>
      <c r="P196" s="21"/>
      <c r="Q196" s="21"/>
      <c r="R196" s="21"/>
      <c r="S196" s="21"/>
      <c r="T196" s="21"/>
      <c r="U196" s="40" t="str">
        <f t="shared" si="20"/>
        <v>Tuition - Scholarship/Donation from Outside</v>
      </c>
      <c r="V196" s="47">
        <f>-Budget!F28</f>
        <v>0</v>
      </c>
      <c r="W196" s="1" t="e">
        <f t="shared" si="21"/>
        <v>#VALUE!</v>
      </c>
      <c r="Z196" s="1" t="s">
        <v>205</v>
      </c>
      <c r="AA196" s="1">
        <v>303101</v>
      </c>
    </row>
    <row r="197" spans="5:27" x14ac:dyDescent="0.2">
      <c r="E197" s="4" t="e">
        <f t="shared" si="17"/>
        <v>#VALUE!</v>
      </c>
      <c r="G197" s="9" t="e">
        <f t="shared" si="15"/>
        <v>#VALUE!</v>
      </c>
      <c r="H197" s="9" t="s">
        <v>205</v>
      </c>
      <c r="I197" s="19" t="str">
        <f t="shared" si="18"/>
        <v>434011</v>
      </c>
      <c r="J197" s="19">
        <f t="shared" si="19"/>
        <v>0</v>
      </c>
      <c r="K197" s="19"/>
      <c r="L197" s="20"/>
      <c r="M197" s="19"/>
      <c r="N197" s="20"/>
      <c r="O197" s="21"/>
      <c r="P197" s="21"/>
      <c r="Q197" s="21"/>
      <c r="R197" s="21"/>
      <c r="S197" s="21"/>
      <c r="T197" s="21"/>
      <c r="U197" s="40" t="str">
        <f t="shared" si="20"/>
        <v>Diocesan Tuition Assistance Reduction Grants</v>
      </c>
      <c r="V197" s="47">
        <f>-Budget!F29</f>
        <v>0</v>
      </c>
      <c r="W197" s="1" t="e">
        <f t="shared" si="21"/>
        <v>#VALUE!</v>
      </c>
      <c r="Z197" s="1" t="s">
        <v>205</v>
      </c>
      <c r="AA197" s="1">
        <v>303101</v>
      </c>
    </row>
    <row r="198" spans="5:27" x14ac:dyDescent="0.2">
      <c r="E198" s="4" t="e">
        <f t="shared" si="17"/>
        <v>#VALUE!</v>
      </c>
      <c r="G198" s="9" t="e">
        <f t="shared" si="15"/>
        <v>#VALUE!</v>
      </c>
      <c r="H198" s="9" t="s">
        <v>205</v>
      </c>
      <c r="I198" s="19" t="str">
        <f t="shared" si="18"/>
        <v>434012</v>
      </c>
      <c r="J198" s="19">
        <f t="shared" si="19"/>
        <v>0</v>
      </c>
      <c r="K198" s="19"/>
      <c r="L198" s="20"/>
      <c r="M198" s="19"/>
      <c r="N198" s="20"/>
      <c r="O198" s="21"/>
      <c r="P198" s="21"/>
      <c r="Q198" s="21"/>
      <c r="R198" s="21"/>
      <c r="S198" s="21"/>
      <c r="T198" s="21"/>
      <c r="U198" s="40" t="str">
        <f t="shared" si="20"/>
        <v>Tuition Assistance from Parish</v>
      </c>
      <c r="V198" s="47">
        <f>-Budget!F30</f>
        <v>0</v>
      </c>
      <c r="W198" s="1" t="e">
        <f t="shared" si="21"/>
        <v>#VALUE!</v>
      </c>
      <c r="Z198" s="1" t="s">
        <v>205</v>
      </c>
      <c r="AA198" s="1">
        <v>303101</v>
      </c>
    </row>
    <row r="199" spans="5:27" x14ac:dyDescent="0.2">
      <c r="E199" s="4" t="e">
        <f t="shared" si="17"/>
        <v>#VALUE!</v>
      </c>
      <c r="G199" s="9" t="e">
        <f t="shared" si="15"/>
        <v>#VALUE!</v>
      </c>
      <c r="H199" s="9" t="s">
        <v>205</v>
      </c>
      <c r="I199" s="19" t="str">
        <f t="shared" si="18"/>
        <v>434014</v>
      </c>
      <c r="J199" s="19">
        <f t="shared" si="19"/>
        <v>0</v>
      </c>
      <c r="K199" s="19"/>
      <c r="L199" s="20"/>
      <c r="M199" s="19"/>
      <c r="N199" s="20"/>
      <c r="O199" s="21"/>
      <c r="P199" s="21"/>
      <c r="Q199" s="21"/>
      <c r="R199" s="21"/>
      <c r="S199" s="21"/>
      <c r="T199" s="21"/>
      <c r="U199" s="40" t="str">
        <f t="shared" si="20"/>
        <v>Tuition Reduction</v>
      </c>
      <c r="V199" s="47">
        <f>-Budget!F31</f>
        <v>0</v>
      </c>
      <c r="W199" s="1" t="e">
        <f t="shared" si="21"/>
        <v>#VALUE!</v>
      </c>
      <c r="Z199" s="1" t="s">
        <v>205</v>
      </c>
      <c r="AA199" s="1">
        <v>303101</v>
      </c>
    </row>
    <row r="200" spans="5:27" x14ac:dyDescent="0.2">
      <c r="E200" s="4" t="e">
        <f t="shared" si="17"/>
        <v>#VALUE!</v>
      </c>
      <c r="G200" s="9" t="e">
        <f t="shared" si="15"/>
        <v>#VALUE!</v>
      </c>
      <c r="H200" s="9" t="s">
        <v>205</v>
      </c>
      <c r="I200" s="19" t="str">
        <f t="shared" si="18"/>
        <v>434015</v>
      </c>
      <c r="J200" s="19">
        <f t="shared" si="19"/>
        <v>0</v>
      </c>
      <c r="K200" s="19"/>
      <c r="L200" s="20"/>
      <c r="M200" s="19"/>
      <c r="N200" s="20"/>
      <c r="O200" s="21"/>
      <c r="P200" s="21"/>
      <c r="Q200" s="21"/>
      <c r="R200" s="21"/>
      <c r="S200" s="21"/>
      <c r="T200" s="21"/>
      <c r="U200" s="40" t="str">
        <f t="shared" si="20"/>
        <v>Tuition Discounts</v>
      </c>
      <c r="V200" s="47">
        <f>-Budget!F32</f>
        <v>0</v>
      </c>
      <c r="W200" s="1" t="e">
        <f t="shared" si="21"/>
        <v>#VALUE!</v>
      </c>
      <c r="Z200" s="1" t="s">
        <v>205</v>
      </c>
      <c r="AA200" s="1">
        <v>303101</v>
      </c>
    </row>
    <row r="201" spans="5:27" x14ac:dyDescent="0.2">
      <c r="E201" s="4" t="e">
        <f t="shared" si="17"/>
        <v>#VALUE!</v>
      </c>
      <c r="G201" s="9" t="e">
        <f t="shared" si="15"/>
        <v>#VALUE!</v>
      </c>
      <c r="H201" s="9" t="s">
        <v>205</v>
      </c>
      <c r="I201" s="19" t="str">
        <f t="shared" si="18"/>
        <v>434016</v>
      </c>
      <c r="J201" s="19">
        <f t="shared" si="19"/>
        <v>0</v>
      </c>
      <c r="K201" s="19"/>
      <c r="L201" s="20"/>
      <c r="M201" s="19"/>
      <c r="N201" s="20"/>
      <c r="O201" s="21"/>
      <c r="P201" s="21"/>
      <c r="Q201" s="21"/>
      <c r="R201" s="21"/>
      <c r="S201" s="21"/>
      <c r="T201" s="21"/>
      <c r="U201" s="40" t="str">
        <f t="shared" si="20"/>
        <v>Tuition Refunds</v>
      </c>
      <c r="V201" s="47">
        <f>-Budget!F33</f>
        <v>0</v>
      </c>
      <c r="W201" s="1" t="e">
        <f t="shared" si="21"/>
        <v>#VALUE!</v>
      </c>
      <c r="Z201" s="1" t="s">
        <v>205</v>
      </c>
      <c r="AA201" s="1">
        <v>303101</v>
      </c>
    </row>
    <row r="202" spans="5:27" x14ac:dyDescent="0.2">
      <c r="E202" s="4" t="e">
        <f t="shared" si="17"/>
        <v>#VALUE!</v>
      </c>
      <c r="G202" s="9" t="e">
        <f t="shared" si="15"/>
        <v>#VALUE!</v>
      </c>
      <c r="H202" s="9" t="s">
        <v>205</v>
      </c>
      <c r="I202" s="19" t="str">
        <f t="shared" si="18"/>
        <v>434017</v>
      </c>
      <c r="J202" s="19">
        <f t="shared" si="19"/>
        <v>0</v>
      </c>
      <c r="K202" s="19"/>
      <c r="L202" s="20"/>
      <c r="M202" s="19"/>
      <c r="N202" s="20"/>
      <c r="O202" s="21"/>
      <c r="P202" s="21"/>
      <c r="Q202" s="21"/>
      <c r="R202" s="21"/>
      <c r="S202" s="21"/>
      <c r="T202" s="21"/>
      <c r="U202" s="40" t="str">
        <f t="shared" si="20"/>
        <v>Tuition Unrecoverable</v>
      </c>
      <c r="V202" s="47">
        <f>-Budget!F34</f>
        <v>0</v>
      </c>
      <c r="W202" s="1" t="e">
        <f t="shared" si="21"/>
        <v>#VALUE!</v>
      </c>
      <c r="Z202" s="1" t="s">
        <v>205</v>
      </c>
      <c r="AA202" s="1">
        <v>303101</v>
      </c>
    </row>
    <row r="203" spans="5:27" x14ac:dyDescent="0.2">
      <c r="E203" s="4" t="e">
        <f t="shared" si="17"/>
        <v>#VALUE!</v>
      </c>
      <c r="G203" s="9" t="e">
        <f t="shared" si="15"/>
        <v>#VALUE!</v>
      </c>
      <c r="H203" s="9" t="s">
        <v>205</v>
      </c>
      <c r="I203" s="19" t="str">
        <f t="shared" si="18"/>
        <v>454018</v>
      </c>
      <c r="J203" s="19">
        <f t="shared" si="19"/>
        <v>0</v>
      </c>
      <c r="K203" s="19"/>
      <c r="L203" s="20"/>
      <c r="M203" s="19"/>
      <c r="N203" s="20"/>
      <c r="O203" s="21"/>
      <c r="P203" s="21"/>
      <c r="Q203" s="21"/>
      <c r="R203" s="21"/>
      <c r="S203" s="21"/>
      <c r="T203" s="21"/>
      <c r="U203" s="40" t="str">
        <f t="shared" si="20"/>
        <v>Parish Subsidies</v>
      </c>
      <c r="V203" s="47">
        <f>-Budget!F35</f>
        <v>0</v>
      </c>
      <c r="W203" s="1" t="e">
        <f t="shared" si="21"/>
        <v>#VALUE!</v>
      </c>
      <c r="Z203" s="1" t="s">
        <v>205</v>
      </c>
      <c r="AA203" s="1">
        <v>303101</v>
      </c>
    </row>
    <row r="204" spans="5:27" x14ac:dyDescent="0.2">
      <c r="E204" s="4" t="e">
        <f t="shared" si="17"/>
        <v>#VALUE!</v>
      </c>
      <c r="G204" s="9" t="e">
        <f t="shared" si="15"/>
        <v>#VALUE!</v>
      </c>
      <c r="H204" s="9" t="s">
        <v>205</v>
      </c>
      <c r="I204" s="19" t="str">
        <f t="shared" si="18"/>
        <v>454100</v>
      </c>
      <c r="J204" s="19">
        <f t="shared" si="19"/>
        <v>0</v>
      </c>
      <c r="K204" s="19"/>
      <c r="L204" s="20"/>
      <c r="M204" s="19"/>
      <c r="N204" s="20"/>
      <c r="O204" s="21"/>
      <c r="P204" s="21"/>
      <c r="Q204" s="21"/>
      <c r="R204" s="21"/>
      <c r="S204" s="21"/>
      <c r="T204" s="21"/>
      <c r="U204" s="40" t="str">
        <f t="shared" si="20"/>
        <v>Parish Tuition Assistnace</v>
      </c>
      <c r="V204" s="47">
        <f>-Budget!F36</f>
        <v>0</v>
      </c>
      <c r="W204" s="1" t="e">
        <f t="shared" si="21"/>
        <v>#VALUE!</v>
      </c>
      <c r="Z204" s="1" t="s">
        <v>205</v>
      </c>
      <c r="AA204" s="1">
        <v>303101</v>
      </c>
    </row>
    <row r="205" spans="5:27" x14ac:dyDescent="0.2">
      <c r="E205" s="4" t="e">
        <f t="shared" si="17"/>
        <v>#VALUE!</v>
      </c>
      <c r="G205" s="9" t="e">
        <f t="shared" si="15"/>
        <v>#VALUE!</v>
      </c>
      <c r="H205" s="9" t="s">
        <v>205</v>
      </c>
      <c r="I205" s="19" t="str">
        <f t="shared" si="18"/>
        <v>454201</v>
      </c>
      <c r="J205" s="19">
        <f t="shared" si="19"/>
        <v>0</v>
      </c>
      <c r="K205" s="19"/>
      <c r="L205" s="20"/>
      <c r="M205" s="19"/>
      <c r="N205" s="20"/>
      <c r="O205" s="21"/>
      <c r="P205" s="21"/>
      <c r="Q205" s="21"/>
      <c r="R205" s="21"/>
      <c r="S205" s="21"/>
      <c r="T205" s="21"/>
      <c r="U205" s="40" t="str">
        <f t="shared" si="20"/>
        <v>Bishops Annual Appeal (BAA)</v>
      </c>
      <c r="V205" s="47">
        <f>-Budget!F37</f>
        <v>0</v>
      </c>
      <c r="W205" s="1" t="e">
        <f t="shared" si="21"/>
        <v>#VALUE!</v>
      </c>
      <c r="Z205" s="1" t="s">
        <v>205</v>
      </c>
      <c r="AA205" s="1">
        <v>303101</v>
      </c>
    </row>
    <row r="206" spans="5:27" x14ac:dyDescent="0.2">
      <c r="E206" s="4" t="e">
        <f t="shared" si="17"/>
        <v>#VALUE!</v>
      </c>
      <c r="G206" s="9" t="e">
        <f t="shared" si="15"/>
        <v>#VALUE!</v>
      </c>
      <c r="H206" s="9" t="s">
        <v>205</v>
      </c>
      <c r="I206" s="19" t="str">
        <f t="shared" si="18"/>
        <v>454203</v>
      </c>
      <c r="J206" s="19">
        <f t="shared" si="19"/>
        <v>0</v>
      </c>
      <c r="K206" s="19"/>
      <c r="L206" s="20"/>
      <c r="M206" s="19"/>
      <c r="N206" s="20"/>
      <c r="O206" s="21"/>
      <c r="P206" s="21"/>
      <c r="Q206" s="21"/>
      <c r="R206" s="21"/>
      <c r="S206" s="21"/>
      <c r="T206" s="21"/>
      <c r="U206" s="40" t="str">
        <f t="shared" si="20"/>
        <v>Black and Indian Home Missions</v>
      </c>
      <c r="V206" s="47">
        <f>-Budget!F38</f>
        <v>0</v>
      </c>
      <c r="W206" s="1" t="e">
        <f t="shared" si="21"/>
        <v>#VALUE!</v>
      </c>
      <c r="Z206" s="1" t="s">
        <v>205</v>
      </c>
      <c r="AA206" s="1">
        <v>303101</v>
      </c>
    </row>
    <row r="207" spans="5:27" x14ac:dyDescent="0.2">
      <c r="E207" s="4" t="e">
        <f t="shared" si="17"/>
        <v>#VALUE!</v>
      </c>
      <c r="G207" s="9" t="e">
        <f t="shared" si="15"/>
        <v>#VALUE!</v>
      </c>
      <c r="H207" s="9" t="s">
        <v>205</v>
      </c>
      <c r="I207" s="19" t="str">
        <f t="shared" si="18"/>
        <v>474206</v>
      </c>
      <c r="J207" s="19">
        <f t="shared" si="19"/>
        <v>0</v>
      </c>
      <c r="K207" s="19"/>
      <c r="L207" s="20"/>
      <c r="M207" s="19"/>
      <c r="N207" s="20"/>
      <c r="O207" s="21"/>
      <c r="P207" s="21"/>
      <c r="Q207" s="21"/>
      <c r="R207" s="21"/>
      <c r="S207" s="21"/>
      <c r="T207" s="21"/>
      <c r="U207" s="40" t="str">
        <f t="shared" si="20"/>
        <v>Gifts/Donations/Bequests - Unrestricted</v>
      </c>
      <c r="V207" s="47">
        <f>-Budget!F39</f>
        <v>0</v>
      </c>
      <c r="W207" s="1" t="e">
        <f t="shared" si="21"/>
        <v>#VALUE!</v>
      </c>
      <c r="Z207" s="1" t="s">
        <v>205</v>
      </c>
      <c r="AA207" s="1">
        <v>303101</v>
      </c>
    </row>
    <row r="208" spans="5:27" x14ac:dyDescent="0.2">
      <c r="E208" s="4" t="e">
        <f t="shared" si="17"/>
        <v>#VALUE!</v>
      </c>
      <c r="G208" s="9" t="e">
        <f t="shared" si="15"/>
        <v>#VALUE!</v>
      </c>
      <c r="H208" s="9" t="s">
        <v>205</v>
      </c>
      <c r="I208" s="19" t="str">
        <f t="shared" si="18"/>
        <v>474211</v>
      </c>
      <c r="J208" s="19">
        <f t="shared" si="19"/>
        <v>0</v>
      </c>
      <c r="K208" s="19"/>
      <c r="L208" s="20"/>
      <c r="M208" s="19"/>
      <c r="N208" s="20"/>
      <c r="O208" s="21"/>
      <c r="P208" s="21"/>
      <c r="Q208" s="21"/>
      <c r="R208" s="21"/>
      <c r="S208" s="21"/>
      <c r="T208" s="21"/>
      <c r="U208" s="40" t="str">
        <f t="shared" si="20"/>
        <v>Gifts/Donations/Bequests - Restricted</v>
      </c>
      <c r="V208" s="47">
        <f>-Budget!F40</f>
        <v>0</v>
      </c>
      <c r="W208" s="1" t="e">
        <f t="shared" si="21"/>
        <v>#VALUE!</v>
      </c>
      <c r="Z208" s="1" t="s">
        <v>205</v>
      </c>
      <c r="AA208" s="1">
        <v>303101</v>
      </c>
    </row>
    <row r="209" spans="5:27" x14ac:dyDescent="0.2">
      <c r="E209" s="4" t="e">
        <f t="shared" si="17"/>
        <v>#VALUE!</v>
      </c>
      <c r="G209" s="9" t="e">
        <f t="shared" si="15"/>
        <v>#VALUE!</v>
      </c>
      <c r="H209" s="9" t="s">
        <v>205</v>
      </c>
      <c r="I209" s="19" t="str">
        <f t="shared" si="18"/>
        <v>474230</v>
      </c>
      <c r="J209" s="19">
        <f t="shared" si="19"/>
        <v>0</v>
      </c>
      <c r="K209" s="19"/>
      <c r="L209" s="20"/>
      <c r="M209" s="19"/>
      <c r="N209" s="20"/>
      <c r="O209" s="21"/>
      <c r="P209" s="21"/>
      <c r="Q209" s="21"/>
      <c r="R209" s="21"/>
      <c r="S209" s="21"/>
      <c r="T209" s="21"/>
      <c r="U209" s="40" t="str">
        <f t="shared" si="20"/>
        <v>Parents' Organizations</v>
      </c>
      <c r="V209" s="47">
        <f>-Budget!F41</f>
        <v>0</v>
      </c>
      <c r="W209" s="1" t="e">
        <f t="shared" si="21"/>
        <v>#VALUE!</v>
      </c>
      <c r="Z209" s="1" t="s">
        <v>205</v>
      </c>
      <c r="AA209" s="1">
        <v>303101</v>
      </c>
    </row>
    <row r="210" spans="5:27" x14ac:dyDescent="0.2">
      <c r="E210" s="4" t="e">
        <f t="shared" si="17"/>
        <v>#VALUE!</v>
      </c>
      <c r="G210" s="9" t="e">
        <f t="shared" si="15"/>
        <v>#VALUE!</v>
      </c>
      <c r="H210" s="9" t="s">
        <v>205</v>
      </c>
      <c r="I210" s="19" t="str">
        <f t="shared" si="18"/>
        <v>474231</v>
      </c>
      <c r="J210" s="19">
        <f t="shared" si="19"/>
        <v>0</v>
      </c>
      <c r="K210" s="19"/>
      <c r="L210" s="20"/>
      <c r="M210" s="19"/>
      <c r="N210" s="20"/>
      <c r="O210" s="21"/>
      <c r="P210" s="21"/>
      <c r="Q210" s="21"/>
      <c r="R210" s="21"/>
      <c r="S210" s="21"/>
      <c r="T210" s="21"/>
      <c r="U210" s="40" t="str">
        <f t="shared" si="20"/>
        <v>Student Fund Raising (Net)</v>
      </c>
      <c r="V210" s="47">
        <f>-Budget!F42</f>
        <v>0</v>
      </c>
      <c r="W210" s="1" t="e">
        <f t="shared" si="21"/>
        <v>#VALUE!</v>
      </c>
      <c r="Z210" s="1" t="s">
        <v>205</v>
      </c>
      <c r="AA210" s="1">
        <v>303101</v>
      </c>
    </row>
    <row r="211" spans="5:27" x14ac:dyDescent="0.2">
      <c r="E211" s="4" t="e">
        <f t="shared" si="17"/>
        <v>#VALUE!</v>
      </c>
      <c r="G211" s="9" t="e">
        <f t="shared" si="15"/>
        <v>#VALUE!</v>
      </c>
      <c r="H211" s="9" t="s">
        <v>205</v>
      </c>
      <c r="I211" s="19" t="str">
        <f t="shared" si="18"/>
        <v>474232</v>
      </c>
      <c r="J211" s="19">
        <f t="shared" si="19"/>
        <v>0</v>
      </c>
      <c r="K211" s="19"/>
      <c r="L211" s="20"/>
      <c r="M211" s="19"/>
      <c r="N211" s="20"/>
      <c r="O211" s="21"/>
      <c r="P211" s="21"/>
      <c r="Q211" s="21"/>
      <c r="R211" s="21"/>
      <c r="S211" s="21"/>
      <c r="T211" s="21"/>
      <c r="U211" s="40" t="str">
        <f t="shared" si="20"/>
        <v>Special Fund Raising Events (Net)</v>
      </c>
      <c r="V211" s="47">
        <f>-Budget!F43</f>
        <v>0</v>
      </c>
      <c r="W211" s="1" t="e">
        <f t="shared" ref="W211:W239" si="22">$H$6</f>
        <v>#VALUE!</v>
      </c>
      <c r="Z211" s="1" t="s">
        <v>205</v>
      </c>
      <c r="AA211" s="1">
        <v>303101</v>
      </c>
    </row>
    <row r="212" spans="5:27" x14ac:dyDescent="0.2">
      <c r="E212" s="4" t="e">
        <f t="shared" si="17"/>
        <v>#VALUE!</v>
      </c>
      <c r="G212" s="9" t="e">
        <f t="shared" si="15"/>
        <v>#VALUE!</v>
      </c>
      <c r="H212" s="9" t="s">
        <v>205</v>
      </c>
      <c r="I212" s="19" t="str">
        <f t="shared" si="18"/>
        <v>474270</v>
      </c>
      <c r="J212" s="19">
        <f t="shared" si="19"/>
        <v>0</v>
      </c>
      <c r="K212" s="19"/>
      <c r="L212" s="20"/>
      <c r="M212" s="19"/>
      <c r="N212" s="20"/>
      <c r="O212" s="21"/>
      <c r="P212" s="21"/>
      <c r="Q212" s="21"/>
      <c r="R212" s="21"/>
      <c r="S212" s="21"/>
      <c r="T212" s="21"/>
      <c r="U212" s="40" t="str">
        <f t="shared" si="20"/>
        <v>School Development</v>
      </c>
      <c r="V212" s="47">
        <f>-Budget!F44</f>
        <v>0</v>
      </c>
      <c r="W212" s="1" t="e">
        <f t="shared" si="22"/>
        <v>#VALUE!</v>
      </c>
      <c r="Z212" s="1" t="s">
        <v>205</v>
      </c>
      <c r="AA212" s="1">
        <v>303101</v>
      </c>
    </row>
    <row r="213" spans="5:27" x14ac:dyDescent="0.2">
      <c r="E213" s="4" t="e">
        <f t="shared" si="17"/>
        <v>#VALUE!</v>
      </c>
      <c r="G213" s="9" t="e">
        <f t="shared" si="15"/>
        <v>#VALUE!</v>
      </c>
      <c r="H213" s="9" t="s">
        <v>205</v>
      </c>
      <c r="I213" s="19" t="str">
        <f t="shared" si="18"/>
        <v>474414</v>
      </c>
      <c r="J213" s="19">
        <f t="shared" si="19"/>
        <v>0</v>
      </c>
      <c r="K213" s="19"/>
      <c r="L213" s="20"/>
      <c r="M213" s="19"/>
      <c r="N213" s="20"/>
      <c r="O213" s="21"/>
      <c r="P213" s="21"/>
      <c r="Q213" s="21"/>
      <c r="R213" s="21"/>
      <c r="S213" s="21"/>
      <c r="T213" s="21"/>
      <c r="U213" s="40" t="str">
        <f t="shared" si="20"/>
        <v>Income from Endowments</v>
      </c>
      <c r="V213" s="47">
        <f>-Budget!F45</f>
        <v>0</v>
      </c>
      <c r="W213" s="1" t="e">
        <f t="shared" si="22"/>
        <v>#VALUE!</v>
      </c>
      <c r="Z213" s="1" t="s">
        <v>205</v>
      </c>
      <c r="AA213" s="1">
        <v>303101</v>
      </c>
    </row>
    <row r="214" spans="5:27" x14ac:dyDescent="0.2">
      <c r="E214" s="4" t="e">
        <f t="shared" si="17"/>
        <v>#VALUE!</v>
      </c>
      <c r="G214" s="9" t="e">
        <f t="shared" si="15"/>
        <v>#VALUE!</v>
      </c>
      <c r="H214" s="9" t="s">
        <v>205</v>
      </c>
      <c r="I214" s="19" t="str">
        <f t="shared" si="18"/>
        <v>474505</v>
      </c>
      <c r="J214" s="19">
        <f t="shared" si="19"/>
        <v>0</v>
      </c>
      <c r="K214" s="19"/>
      <c r="L214" s="20"/>
      <c r="M214" s="19"/>
      <c r="N214" s="20"/>
      <c r="O214" s="21"/>
      <c r="P214" s="21"/>
      <c r="Q214" s="21"/>
      <c r="R214" s="21"/>
      <c r="S214" s="21"/>
      <c r="T214" s="21"/>
      <c r="U214" s="40" t="str">
        <f t="shared" si="20"/>
        <v>Realized Gain (Loss) on Sale of Investments</v>
      </c>
      <c r="V214" s="47">
        <f>-Budget!F46</f>
        <v>0</v>
      </c>
      <c r="W214" s="1" t="e">
        <f t="shared" si="22"/>
        <v>#VALUE!</v>
      </c>
      <c r="Z214" s="1" t="s">
        <v>205</v>
      </c>
      <c r="AA214" s="1">
        <v>303101</v>
      </c>
    </row>
    <row r="215" spans="5:27" x14ac:dyDescent="0.2">
      <c r="E215" s="4" t="e">
        <f t="shared" si="17"/>
        <v>#VALUE!</v>
      </c>
      <c r="G215" s="9" t="e">
        <f t="shared" si="15"/>
        <v>#VALUE!</v>
      </c>
      <c r="H215" s="9" t="s">
        <v>205</v>
      </c>
      <c r="I215" s="19" t="str">
        <f t="shared" si="18"/>
        <v>474605</v>
      </c>
      <c r="J215" s="19">
        <f t="shared" si="19"/>
        <v>0</v>
      </c>
      <c r="K215" s="19"/>
      <c r="L215" s="20"/>
      <c r="M215" s="19"/>
      <c r="N215" s="20"/>
      <c r="O215" s="21"/>
      <c r="P215" s="21"/>
      <c r="Q215" s="21"/>
      <c r="R215" s="21"/>
      <c r="S215" s="21"/>
      <c r="T215" s="21"/>
      <c r="U215" s="40" t="str">
        <f t="shared" si="20"/>
        <v>Unrealized Gain (Loss) on Investments</v>
      </c>
      <c r="V215" s="47">
        <f>-Budget!F47</f>
        <v>0</v>
      </c>
      <c r="W215" s="1" t="e">
        <f t="shared" si="22"/>
        <v>#VALUE!</v>
      </c>
      <c r="Z215" s="1" t="s">
        <v>205</v>
      </c>
      <c r="AA215" s="1">
        <v>303101</v>
      </c>
    </row>
    <row r="216" spans="5:27" x14ac:dyDescent="0.2">
      <c r="E216" s="4" t="e">
        <f t="shared" si="17"/>
        <v>#VALUE!</v>
      </c>
      <c r="G216" s="9" t="e">
        <f t="shared" si="15"/>
        <v>#VALUE!</v>
      </c>
      <c r="H216" s="9" t="s">
        <v>205</v>
      </c>
      <c r="I216" s="19" t="str">
        <f t="shared" si="18"/>
        <v>494214</v>
      </c>
      <c r="J216" s="19">
        <f t="shared" si="19"/>
        <v>0</v>
      </c>
      <c r="K216" s="19"/>
      <c r="L216" s="20"/>
      <c r="M216" s="19"/>
      <c r="N216" s="20"/>
      <c r="O216" s="21"/>
      <c r="P216" s="21"/>
      <c r="Q216" s="21"/>
      <c r="R216" s="21"/>
      <c r="S216" s="21"/>
      <c r="T216" s="21"/>
      <c r="U216" s="40" t="str">
        <f t="shared" si="20"/>
        <v>Grants</v>
      </c>
      <c r="V216" s="47">
        <f>-Budget!F48</f>
        <v>0</v>
      </c>
      <c r="W216" s="1" t="e">
        <f t="shared" si="22"/>
        <v>#VALUE!</v>
      </c>
      <c r="Z216" s="1" t="s">
        <v>205</v>
      </c>
      <c r="AA216" s="1">
        <v>303101</v>
      </c>
    </row>
    <row r="217" spans="5:27" x14ac:dyDescent="0.2">
      <c r="E217" s="4" t="e">
        <f t="shared" si="17"/>
        <v>#VALUE!</v>
      </c>
      <c r="G217" s="9" t="e">
        <f t="shared" si="15"/>
        <v>#VALUE!</v>
      </c>
      <c r="H217" s="9" t="s">
        <v>205</v>
      </c>
      <c r="I217" s="19" t="str">
        <f t="shared" si="18"/>
        <v>494401</v>
      </c>
      <c r="J217" s="19">
        <f t="shared" si="19"/>
        <v>0</v>
      </c>
      <c r="K217" s="19"/>
      <c r="L217" s="20"/>
      <c r="M217" s="19"/>
      <c r="N217" s="20"/>
      <c r="O217" s="21"/>
      <c r="P217" s="21"/>
      <c r="Q217" s="21"/>
      <c r="R217" s="21"/>
      <c r="S217" s="21"/>
      <c r="T217" s="21"/>
      <c r="U217" s="40" t="str">
        <f t="shared" si="20"/>
        <v>Insurance Settlements</v>
      </c>
      <c r="V217" s="47">
        <f>-Budget!F49</f>
        <v>0</v>
      </c>
      <c r="W217" s="1" t="e">
        <f t="shared" si="22"/>
        <v>#VALUE!</v>
      </c>
      <c r="Z217" s="1" t="s">
        <v>205</v>
      </c>
      <c r="AA217" s="1">
        <v>303101</v>
      </c>
    </row>
    <row r="218" spans="5:27" x14ac:dyDescent="0.2">
      <c r="E218" s="4" t="e">
        <f t="shared" si="17"/>
        <v>#VALUE!</v>
      </c>
      <c r="G218" s="9" t="e">
        <f t="shared" si="15"/>
        <v>#VALUE!</v>
      </c>
      <c r="H218" s="9" t="s">
        <v>205</v>
      </c>
      <c r="I218" s="19" t="str">
        <f t="shared" si="18"/>
        <v>494601</v>
      </c>
      <c r="J218" s="19">
        <f t="shared" si="19"/>
        <v>0</v>
      </c>
      <c r="K218" s="19"/>
      <c r="L218" s="20"/>
      <c r="M218" s="19"/>
      <c r="N218" s="20"/>
      <c r="O218" s="21"/>
      <c r="P218" s="21"/>
      <c r="Q218" s="21"/>
      <c r="R218" s="21"/>
      <c r="S218" s="21"/>
      <c r="T218" s="21"/>
      <c r="U218" s="40" t="str">
        <f t="shared" si="20"/>
        <v>Rental of Facilities</v>
      </c>
      <c r="V218" s="47">
        <f>-Budget!F50</f>
        <v>0</v>
      </c>
      <c r="W218" s="1" t="e">
        <f t="shared" si="22"/>
        <v>#VALUE!</v>
      </c>
      <c r="Z218" s="1" t="s">
        <v>205</v>
      </c>
      <c r="AA218" s="1">
        <v>303101</v>
      </c>
    </row>
    <row r="219" spans="5:27" x14ac:dyDescent="0.2">
      <c r="E219" s="4" t="e">
        <f t="shared" si="17"/>
        <v>#VALUE!</v>
      </c>
      <c r="G219" s="9" t="e">
        <f t="shared" si="15"/>
        <v>#VALUE!</v>
      </c>
      <c r="H219" s="9" t="s">
        <v>205</v>
      </c>
      <c r="I219" s="19" t="str">
        <f t="shared" si="18"/>
        <v>494650</v>
      </c>
      <c r="J219" s="19">
        <f t="shared" si="19"/>
        <v>0</v>
      </c>
      <c r="K219" s="19"/>
      <c r="L219" s="20"/>
      <c r="M219" s="19"/>
      <c r="N219" s="20"/>
      <c r="O219" s="21"/>
      <c r="P219" s="21"/>
      <c r="Q219" s="21"/>
      <c r="R219" s="21"/>
      <c r="S219" s="21"/>
      <c r="T219" s="21"/>
      <c r="U219" s="40" t="str">
        <f t="shared" si="20"/>
        <v>Miscellaneous Income</v>
      </c>
      <c r="V219" s="47">
        <f>-Budget!F51</f>
        <v>0</v>
      </c>
      <c r="W219" s="1" t="e">
        <f t="shared" si="22"/>
        <v>#VALUE!</v>
      </c>
      <c r="Z219" s="1" t="s">
        <v>205</v>
      </c>
      <c r="AA219" s="1">
        <v>303101</v>
      </c>
    </row>
    <row r="220" spans="5:27" x14ac:dyDescent="0.2">
      <c r="E220" s="4" t="e">
        <f t="shared" si="17"/>
        <v>#VALUE!</v>
      </c>
      <c r="G220" s="9" t="e">
        <f t="shared" si="15"/>
        <v>#VALUE!</v>
      </c>
      <c r="H220" s="9" t="s">
        <v>205</v>
      </c>
      <c r="I220" s="19" t="str">
        <f t="shared" si="18"/>
        <v>494671</v>
      </c>
      <c r="J220" s="19">
        <f t="shared" si="19"/>
        <v>0</v>
      </c>
      <c r="K220" s="19"/>
      <c r="L220" s="20"/>
      <c r="M220" s="19"/>
      <c r="N220" s="20"/>
      <c r="O220" s="21"/>
      <c r="P220" s="21"/>
      <c r="Q220" s="21"/>
      <c r="R220" s="21"/>
      <c r="S220" s="21"/>
      <c r="T220" s="21"/>
      <c r="U220" s="40" t="str">
        <f t="shared" si="20"/>
        <v>Interest Income</v>
      </c>
      <c r="V220" s="47">
        <f>-Budget!F52</f>
        <v>0</v>
      </c>
      <c r="W220" s="1" t="e">
        <f t="shared" si="22"/>
        <v>#VALUE!</v>
      </c>
      <c r="Z220" s="1" t="s">
        <v>205</v>
      </c>
      <c r="AA220" s="1">
        <v>303101</v>
      </c>
    </row>
    <row r="221" spans="5:27" x14ac:dyDescent="0.2">
      <c r="E221" s="4" t="e">
        <f t="shared" si="17"/>
        <v>#VALUE!</v>
      </c>
      <c r="G221" s="9" t="e">
        <f t="shared" si="15"/>
        <v>#VALUE!</v>
      </c>
      <c r="H221" s="9" t="s">
        <v>205</v>
      </c>
      <c r="I221" s="19" t="str">
        <f t="shared" si="18"/>
        <v>514600</v>
      </c>
      <c r="J221" s="19">
        <f t="shared" si="19"/>
        <v>0</v>
      </c>
      <c r="K221" s="19"/>
      <c r="L221" s="20"/>
      <c r="M221" s="19"/>
      <c r="N221" s="20"/>
      <c r="O221" s="21"/>
      <c r="P221" s="21"/>
      <c r="Q221" s="21"/>
      <c r="R221" s="21"/>
      <c r="S221" s="21"/>
      <c r="T221" s="21"/>
      <c r="U221" s="40" t="str">
        <f t="shared" si="20"/>
        <v>Student Activities - Non-Athletic</v>
      </c>
      <c r="V221" s="47">
        <f>-Budget!F53</f>
        <v>0</v>
      </c>
      <c r="W221" s="1" t="e">
        <f t="shared" si="22"/>
        <v>#VALUE!</v>
      </c>
      <c r="Z221" s="1" t="s">
        <v>205</v>
      </c>
      <c r="AA221" s="1">
        <v>303101</v>
      </c>
    </row>
    <row r="222" spans="5:27" x14ac:dyDescent="0.2">
      <c r="E222" s="4" t="e">
        <f t="shared" si="17"/>
        <v>#VALUE!</v>
      </c>
      <c r="G222" s="9" t="e">
        <f t="shared" si="15"/>
        <v>#VALUE!</v>
      </c>
      <c r="H222" s="9" t="s">
        <v>205</v>
      </c>
      <c r="I222" s="19" t="str">
        <f t="shared" si="18"/>
        <v>514638</v>
      </c>
      <c r="J222" s="19">
        <f t="shared" si="19"/>
        <v>0</v>
      </c>
      <c r="K222" s="19"/>
      <c r="L222" s="20"/>
      <c r="M222" s="19"/>
      <c r="N222" s="20"/>
      <c r="O222" s="21"/>
      <c r="P222" s="21"/>
      <c r="Q222" s="21"/>
      <c r="R222" s="21"/>
      <c r="S222" s="21"/>
      <c r="T222" s="21"/>
      <c r="U222" s="40" t="str">
        <f t="shared" si="20"/>
        <v>Student Insurance</v>
      </c>
      <c r="V222" s="47">
        <f>-Budget!F54</f>
        <v>0</v>
      </c>
      <c r="W222" s="1" t="e">
        <f t="shared" si="22"/>
        <v>#VALUE!</v>
      </c>
      <c r="Z222" s="1" t="s">
        <v>205</v>
      </c>
      <c r="AA222" s="1">
        <v>303101</v>
      </c>
    </row>
    <row r="223" spans="5:27" x14ac:dyDescent="0.2">
      <c r="E223" s="4" t="e">
        <f t="shared" si="17"/>
        <v>#VALUE!</v>
      </c>
      <c r="G223" s="9" t="e">
        <f t="shared" si="15"/>
        <v>#VALUE!</v>
      </c>
      <c r="H223" s="9" t="s">
        <v>205</v>
      </c>
      <c r="I223" s="19" t="str">
        <f t="shared" si="18"/>
        <v>514675</v>
      </c>
      <c r="J223" s="19">
        <f t="shared" si="19"/>
        <v>0</v>
      </c>
      <c r="K223" s="19"/>
      <c r="L223" s="20"/>
      <c r="M223" s="19"/>
      <c r="N223" s="20"/>
      <c r="O223" s="21"/>
      <c r="P223" s="21"/>
      <c r="Q223" s="21"/>
      <c r="R223" s="21"/>
      <c r="S223" s="21"/>
      <c r="T223" s="21"/>
      <c r="U223" s="40" t="str">
        <f t="shared" si="20"/>
        <v>Student Activity Income</v>
      </c>
      <c r="V223" s="47">
        <f>-Budget!F55</f>
        <v>0</v>
      </c>
      <c r="W223" s="1" t="e">
        <f t="shared" si="22"/>
        <v>#VALUE!</v>
      </c>
      <c r="Z223" s="1" t="s">
        <v>205</v>
      </c>
      <c r="AA223" s="1">
        <v>303101</v>
      </c>
    </row>
    <row r="224" spans="5:27" x14ac:dyDescent="0.2">
      <c r="E224" s="4" t="e">
        <f t="shared" si="17"/>
        <v>#VALUE!</v>
      </c>
      <c r="G224" s="9" t="e">
        <f t="shared" si="15"/>
        <v>#VALUE!</v>
      </c>
      <c r="H224" s="9" t="s">
        <v>205</v>
      </c>
      <c r="I224" s="19" t="str">
        <f t="shared" si="18"/>
        <v>534211</v>
      </c>
      <c r="J224" s="19">
        <f t="shared" si="19"/>
        <v>0</v>
      </c>
      <c r="K224" s="19"/>
      <c r="L224" s="20"/>
      <c r="M224" s="19"/>
      <c r="N224" s="20"/>
      <c r="O224" s="21"/>
      <c r="P224" s="21"/>
      <c r="Q224" s="21"/>
      <c r="R224" s="21"/>
      <c r="S224" s="21"/>
      <c r="T224" s="21"/>
      <c r="U224" s="40" t="str">
        <f t="shared" si="20"/>
        <v>Athletic Donations</v>
      </c>
      <c r="V224" s="47">
        <f>-Budget!F56</f>
        <v>0</v>
      </c>
      <c r="W224" s="1" t="e">
        <f t="shared" si="22"/>
        <v>#VALUE!</v>
      </c>
      <c r="Z224" s="1" t="s">
        <v>205</v>
      </c>
      <c r="AA224" s="1">
        <v>303101</v>
      </c>
    </row>
    <row r="225" spans="5:27" x14ac:dyDescent="0.2">
      <c r="E225" s="4" t="e">
        <f t="shared" si="17"/>
        <v>#VALUE!</v>
      </c>
      <c r="G225" s="9" t="e">
        <f t="shared" si="15"/>
        <v>#VALUE!</v>
      </c>
      <c r="H225" s="9" t="s">
        <v>205</v>
      </c>
      <c r="I225" s="19" t="str">
        <f t="shared" si="18"/>
        <v>534212</v>
      </c>
      <c r="J225" s="19">
        <f t="shared" si="19"/>
        <v>0</v>
      </c>
      <c r="K225" s="19"/>
      <c r="L225" s="20"/>
      <c r="M225" s="19"/>
      <c r="N225" s="20"/>
      <c r="O225" s="21"/>
      <c r="P225" s="21"/>
      <c r="Q225" s="21"/>
      <c r="R225" s="21"/>
      <c r="S225" s="21"/>
      <c r="T225" s="21"/>
      <c r="U225" s="40" t="str">
        <f t="shared" si="20"/>
        <v>Athletic Fees</v>
      </c>
      <c r="V225" s="47">
        <f>-Budget!F57</f>
        <v>0</v>
      </c>
      <c r="W225" s="1" t="e">
        <f t="shared" si="22"/>
        <v>#VALUE!</v>
      </c>
      <c r="Z225" s="1" t="s">
        <v>205</v>
      </c>
      <c r="AA225" s="1">
        <v>303101</v>
      </c>
    </row>
    <row r="226" spans="5:27" x14ac:dyDescent="0.2">
      <c r="E226" s="4" t="e">
        <f t="shared" si="17"/>
        <v>#VALUE!</v>
      </c>
      <c r="G226" s="9" t="e">
        <f t="shared" si="15"/>
        <v>#VALUE!</v>
      </c>
      <c r="H226" s="9" t="s">
        <v>205</v>
      </c>
      <c r="I226" s="19" t="str">
        <f t="shared" si="18"/>
        <v>534690</v>
      </c>
      <c r="J226" s="19">
        <f t="shared" si="19"/>
        <v>0</v>
      </c>
      <c r="K226" s="19"/>
      <c r="L226" s="20"/>
      <c r="M226" s="19"/>
      <c r="N226" s="20"/>
      <c r="O226" s="21"/>
      <c r="P226" s="21"/>
      <c r="Q226" s="21"/>
      <c r="R226" s="21"/>
      <c r="S226" s="21"/>
      <c r="T226" s="21"/>
      <c r="U226" s="40" t="str">
        <f t="shared" si="20"/>
        <v>Gate Receipts</v>
      </c>
      <c r="V226" s="47">
        <f>-Budget!F58</f>
        <v>0</v>
      </c>
      <c r="W226" s="1" t="e">
        <f t="shared" si="22"/>
        <v>#VALUE!</v>
      </c>
      <c r="Z226" s="1" t="s">
        <v>205</v>
      </c>
      <c r="AA226" s="1">
        <v>303101</v>
      </c>
    </row>
    <row r="227" spans="5:27" x14ac:dyDescent="0.2">
      <c r="E227" s="4" t="e">
        <f t="shared" si="17"/>
        <v>#VALUE!</v>
      </c>
      <c r="G227" s="9" t="e">
        <f t="shared" si="15"/>
        <v>#VALUE!</v>
      </c>
      <c r="H227" s="9" t="s">
        <v>205</v>
      </c>
      <c r="I227" s="19" t="str">
        <f t="shared" si="18"/>
        <v>534691</v>
      </c>
      <c r="J227" s="19">
        <f t="shared" si="19"/>
        <v>0</v>
      </c>
      <c r="K227" s="19"/>
      <c r="L227" s="20"/>
      <c r="M227" s="19"/>
      <c r="N227" s="20"/>
      <c r="O227" s="21"/>
      <c r="P227" s="21"/>
      <c r="Q227" s="21"/>
      <c r="R227" s="21"/>
      <c r="S227" s="21"/>
      <c r="T227" s="21"/>
      <c r="U227" s="40" t="str">
        <f t="shared" si="20"/>
        <v>Athletic Insurance Fee</v>
      </c>
      <c r="V227" s="47">
        <f>-Budget!F59</f>
        <v>0</v>
      </c>
      <c r="W227" s="1" t="e">
        <f t="shared" si="22"/>
        <v>#VALUE!</v>
      </c>
      <c r="Z227" s="1" t="s">
        <v>205</v>
      </c>
      <c r="AA227" s="1">
        <v>303101</v>
      </c>
    </row>
    <row r="228" spans="5:27" x14ac:dyDescent="0.2">
      <c r="E228" s="4" t="e">
        <f t="shared" si="17"/>
        <v>#VALUE!</v>
      </c>
      <c r="G228" s="9" t="e">
        <f t="shared" si="15"/>
        <v>#VALUE!</v>
      </c>
      <c r="H228" s="9" t="s">
        <v>205</v>
      </c>
      <c r="I228" s="19" t="str">
        <f t="shared" si="18"/>
        <v>534692</v>
      </c>
      <c r="J228" s="19">
        <f t="shared" si="19"/>
        <v>0</v>
      </c>
      <c r="K228" s="19"/>
      <c r="L228" s="20"/>
      <c r="M228" s="19"/>
      <c r="N228" s="20"/>
      <c r="O228" s="21"/>
      <c r="P228" s="21"/>
      <c r="Q228" s="21"/>
      <c r="R228" s="21"/>
      <c r="S228" s="21"/>
      <c r="T228" s="21"/>
      <c r="U228" s="40" t="str">
        <f t="shared" si="20"/>
        <v>Athletic Concessions Income (Net)</v>
      </c>
      <c r="V228" s="47">
        <f>-Budget!F60</f>
        <v>0</v>
      </c>
      <c r="W228" s="1" t="e">
        <f t="shared" si="22"/>
        <v>#VALUE!</v>
      </c>
      <c r="Z228" s="1" t="s">
        <v>205</v>
      </c>
      <c r="AA228" s="1">
        <v>303101</v>
      </c>
    </row>
    <row r="229" spans="5:27" x14ac:dyDescent="0.2">
      <c r="E229" s="4" t="e">
        <f t="shared" si="17"/>
        <v>#VALUE!</v>
      </c>
      <c r="G229" s="9" t="e">
        <f t="shared" si="15"/>
        <v>#VALUE!</v>
      </c>
      <c r="H229" s="9" t="s">
        <v>205</v>
      </c>
      <c r="I229" s="19" t="str">
        <f t="shared" si="18"/>
        <v>554695</v>
      </c>
      <c r="J229" s="19">
        <f t="shared" si="19"/>
        <v>0</v>
      </c>
      <c r="K229" s="19"/>
      <c r="L229" s="20"/>
      <c r="M229" s="19"/>
      <c r="N229" s="20"/>
      <c r="O229" s="21"/>
      <c r="P229" s="21"/>
      <c r="Q229" s="21"/>
      <c r="R229" s="21"/>
      <c r="S229" s="21"/>
      <c r="T229" s="21"/>
      <c r="U229" s="40" t="str">
        <f t="shared" si="20"/>
        <v>Bookstore (Net)</v>
      </c>
      <c r="V229" s="47">
        <f>-Budget!F61</f>
        <v>0</v>
      </c>
      <c r="W229" s="1" t="e">
        <f t="shared" si="22"/>
        <v>#VALUE!</v>
      </c>
      <c r="Z229" s="1" t="s">
        <v>205</v>
      </c>
      <c r="AA229" s="1">
        <v>303101</v>
      </c>
    </row>
    <row r="230" spans="5:27" x14ac:dyDescent="0.2">
      <c r="E230" s="4" t="e">
        <f t="shared" si="17"/>
        <v>#VALUE!</v>
      </c>
      <c r="G230" s="9" t="e">
        <f t="shared" si="15"/>
        <v>#VALUE!</v>
      </c>
      <c r="H230" s="9" t="s">
        <v>205</v>
      </c>
      <c r="I230" s="19" t="str">
        <f t="shared" si="18"/>
        <v>554696</v>
      </c>
      <c r="J230" s="19">
        <f t="shared" si="19"/>
        <v>0</v>
      </c>
      <c r="K230" s="19"/>
      <c r="L230" s="20"/>
      <c r="M230" s="19"/>
      <c r="N230" s="20"/>
      <c r="O230" s="21"/>
      <c r="P230" s="21"/>
      <c r="Q230" s="21"/>
      <c r="R230" s="21"/>
      <c r="S230" s="21"/>
      <c r="T230" s="21"/>
      <c r="U230" s="40" t="str">
        <f t="shared" si="20"/>
        <v>Food Service (Net)</v>
      </c>
      <c r="V230" s="47">
        <f>-Budget!F62</f>
        <v>0</v>
      </c>
      <c r="W230" s="1" t="e">
        <f t="shared" si="22"/>
        <v>#VALUE!</v>
      </c>
      <c r="Z230" s="1" t="s">
        <v>205</v>
      </c>
      <c r="AA230" s="1">
        <v>303101</v>
      </c>
    </row>
    <row r="231" spans="5:27" x14ac:dyDescent="0.2">
      <c r="E231" s="4" t="e">
        <f t="shared" si="17"/>
        <v>#VALUE!</v>
      </c>
      <c r="G231" s="9" t="e">
        <f t="shared" si="15"/>
        <v>#VALUE!</v>
      </c>
      <c r="H231" s="9" t="s">
        <v>205</v>
      </c>
      <c r="I231" s="19" t="str">
        <f t="shared" si="18"/>
        <v>554697</v>
      </c>
      <c r="J231" s="19">
        <f t="shared" si="19"/>
        <v>0</v>
      </c>
      <c r="K231" s="19"/>
      <c r="L231" s="20"/>
      <c r="M231" s="19"/>
      <c r="N231" s="20"/>
      <c r="O231" s="21"/>
      <c r="P231" s="21"/>
      <c r="Q231" s="21"/>
      <c r="R231" s="21"/>
      <c r="S231" s="21"/>
      <c r="T231" s="21"/>
      <c r="U231" s="40" t="str">
        <f t="shared" si="20"/>
        <v>Vending Machines (Net)</v>
      </c>
      <c r="V231" s="47">
        <f>-Budget!F63</f>
        <v>0</v>
      </c>
      <c r="W231" s="1" t="e">
        <f t="shared" si="22"/>
        <v>#VALUE!</v>
      </c>
      <c r="Z231" s="1" t="s">
        <v>205</v>
      </c>
      <c r="AA231" s="1">
        <v>303101</v>
      </c>
    </row>
    <row r="232" spans="5:27" x14ac:dyDescent="0.2">
      <c r="E232" s="4" t="e">
        <f t="shared" si="17"/>
        <v>#VALUE!</v>
      </c>
      <c r="G232" s="9" t="e">
        <f t="shared" si="15"/>
        <v>#VALUE!</v>
      </c>
      <c r="H232" s="9" t="s">
        <v>205</v>
      </c>
      <c r="I232" s="19" t="str">
        <f t="shared" si="18"/>
        <v>555010</v>
      </c>
      <c r="J232" s="19">
        <f t="shared" si="19"/>
        <v>0</v>
      </c>
      <c r="K232" s="19"/>
      <c r="L232" s="20"/>
      <c r="M232" s="19"/>
      <c r="N232" s="20"/>
      <c r="O232" s="21"/>
      <c r="P232" s="21"/>
      <c r="Q232" s="21"/>
      <c r="R232" s="21"/>
      <c r="S232" s="21"/>
      <c r="T232" s="21"/>
      <c r="U232" s="40" t="str">
        <f t="shared" si="20"/>
        <v>Sales-Meals, Cafeteria</v>
      </c>
      <c r="V232" s="47">
        <f>-Budget!F64</f>
        <v>0</v>
      </c>
      <c r="W232" s="1" t="e">
        <f t="shared" si="22"/>
        <v>#VALUE!</v>
      </c>
      <c r="Z232" s="1" t="s">
        <v>205</v>
      </c>
      <c r="AA232" s="1">
        <v>303101</v>
      </c>
    </row>
    <row r="233" spans="5:27" x14ac:dyDescent="0.2">
      <c r="E233" s="4" t="e">
        <f t="shared" si="17"/>
        <v>#VALUE!</v>
      </c>
      <c r="G233" s="9" t="e">
        <f t="shared" si="15"/>
        <v>#VALUE!</v>
      </c>
      <c r="H233" s="9" t="s">
        <v>205</v>
      </c>
      <c r="I233" s="19" t="str">
        <f t="shared" si="18"/>
        <v>555020</v>
      </c>
      <c r="J233" s="19">
        <f t="shared" si="19"/>
        <v>0</v>
      </c>
      <c r="K233" s="19"/>
      <c r="L233" s="20"/>
      <c r="M233" s="19"/>
      <c r="N233" s="20"/>
      <c r="O233" s="21"/>
      <c r="P233" s="21"/>
      <c r="Q233" s="21"/>
      <c r="R233" s="21"/>
      <c r="S233" s="21"/>
      <c r="T233" s="21"/>
      <c r="U233" s="40" t="str">
        <f t="shared" si="20"/>
        <v>Fed Schl Nutrition Reimb - Cafeteria</v>
      </c>
      <c r="V233" s="47">
        <f>-Budget!F65</f>
        <v>0</v>
      </c>
      <c r="W233" s="1" t="e">
        <f t="shared" si="22"/>
        <v>#VALUE!</v>
      </c>
      <c r="Z233" s="1" t="s">
        <v>205</v>
      </c>
      <c r="AA233" s="1">
        <v>303101</v>
      </c>
    </row>
    <row r="234" spans="5:27" x14ac:dyDescent="0.2">
      <c r="E234" s="4" t="e">
        <f t="shared" si="17"/>
        <v>#VALUE!</v>
      </c>
      <c r="G234" s="9" t="e">
        <f t="shared" si="15"/>
        <v>#VALUE!</v>
      </c>
      <c r="H234" s="9" t="s">
        <v>205</v>
      </c>
      <c r="I234" s="19" t="str">
        <f t="shared" si="18"/>
        <v>555080</v>
      </c>
      <c r="J234" s="19">
        <f t="shared" si="19"/>
        <v>0</v>
      </c>
      <c r="K234" s="19"/>
      <c r="L234" s="20"/>
      <c r="M234" s="19"/>
      <c r="N234" s="20"/>
      <c r="O234" s="21"/>
      <c r="P234" s="21"/>
      <c r="Q234" s="21"/>
      <c r="R234" s="21"/>
      <c r="S234" s="21"/>
      <c r="T234" s="21"/>
      <c r="U234" s="40" t="str">
        <f t="shared" si="20"/>
        <v>Donations/Grants-Cafeteria</v>
      </c>
      <c r="V234" s="47">
        <f>-Budget!F66</f>
        <v>0</v>
      </c>
      <c r="W234" s="1" t="e">
        <f t="shared" si="22"/>
        <v>#VALUE!</v>
      </c>
      <c r="Z234" s="1" t="s">
        <v>205</v>
      </c>
      <c r="AA234" s="1">
        <v>303101</v>
      </c>
    </row>
    <row r="235" spans="5:27" x14ac:dyDescent="0.2">
      <c r="E235" s="4" t="e">
        <f t="shared" si="17"/>
        <v>#VALUE!</v>
      </c>
      <c r="G235" s="9" t="e">
        <f t="shared" si="15"/>
        <v>#VALUE!</v>
      </c>
      <c r="H235" s="9" t="s">
        <v>205</v>
      </c>
      <c r="I235" s="19" t="str">
        <f t="shared" si="18"/>
        <v>555090</v>
      </c>
      <c r="J235" s="19">
        <f t="shared" si="19"/>
        <v>0</v>
      </c>
      <c r="K235" s="19"/>
      <c r="L235" s="20"/>
      <c r="M235" s="19"/>
      <c r="N235" s="20"/>
      <c r="O235" s="21"/>
      <c r="P235" s="21"/>
      <c r="Q235" s="21"/>
      <c r="R235" s="21"/>
      <c r="S235" s="21"/>
      <c r="T235" s="21"/>
      <c r="U235" s="40" t="str">
        <f t="shared" si="20"/>
        <v>Interest-Cafeteria</v>
      </c>
      <c r="V235" s="47">
        <f>-Budget!F67</f>
        <v>0</v>
      </c>
      <c r="W235" s="1" t="e">
        <f t="shared" si="22"/>
        <v>#VALUE!</v>
      </c>
      <c r="Z235" s="1" t="s">
        <v>205</v>
      </c>
      <c r="AA235" s="1">
        <v>303101</v>
      </c>
    </row>
    <row r="236" spans="5:27" x14ac:dyDescent="0.2">
      <c r="E236" s="4" t="e">
        <f t="shared" si="17"/>
        <v>#VALUE!</v>
      </c>
      <c r="G236" s="9" t="e">
        <f t="shared" si="15"/>
        <v>#VALUE!</v>
      </c>
      <c r="H236" s="9" t="s">
        <v>205</v>
      </c>
      <c r="I236" s="19" t="str">
        <f t="shared" si="18"/>
        <v>562061</v>
      </c>
      <c r="J236" s="19">
        <f t="shared" si="19"/>
        <v>0</v>
      </c>
      <c r="K236" s="19"/>
      <c r="L236" s="20"/>
      <c r="M236" s="19"/>
      <c r="N236" s="20"/>
      <c r="O236" s="21"/>
      <c r="P236" s="21"/>
      <c r="Q236" s="21"/>
      <c r="R236" s="21"/>
      <c r="S236" s="21"/>
      <c r="T236" s="21"/>
      <c r="U236" s="40" t="str">
        <f t="shared" si="20"/>
        <v>Unrestricted Donation Income</v>
      </c>
      <c r="V236" s="47">
        <f>-Budget!F68</f>
        <v>0</v>
      </c>
      <c r="W236" s="1" t="e">
        <f t="shared" si="22"/>
        <v>#VALUE!</v>
      </c>
      <c r="Z236" s="1" t="s">
        <v>205</v>
      </c>
      <c r="AA236" s="1">
        <v>303101</v>
      </c>
    </row>
    <row r="237" spans="5:27" x14ac:dyDescent="0.2">
      <c r="E237" s="4" t="e">
        <f t="shared" si="17"/>
        <v>#VALUE!</v>
      </c>
      <c r="G237" s="9" t="e">
        <f t="shared" si="15"/>
        <v>#VALUE!</v>
      </c>
      <c r="H237" s="9" t="s">
        <v>205</v>
      </c>
      <c r="I237" s="19" t="str">
        <f t="shared" si="18"/>
        <v>562063</v>
      </c>
      <c r="J237" s="19">
        <f t="shared" si="19"/>
        <v>0</v>
      </c>
      <c r="K237" s="19"/>
      <c r="L237" s="20"/>
      <c r="M237" s="19"/>
      <c r="N237" s="20"/>
      <c r="O237" s="21"/>
      <c r="P237" s="21"/>
      <c r="Q237" s="21"/>
      <c r="R237" s="21"/>
      <c r="S237" s="21"/>
      <c r="T237" s="21"/>
      <c r="U237" s="40" t="str">
        <f t="shared" si="20"/>
        <v>Fundraising - Pledges</v>
      </c>
      <c r="V237" s="47">
        <f>-Budget!F69</f>
        <v>0</v>
      </c>
      <c r="W237" s="1" t="e">
        <f t="shared" si="22"/>
        <v>#VALUE!</v>
      </c>
      <c r="Z237" s="1" t="s">
        <v>205</v>
      </c>
      <c r="AA237" s="1">
        <v>303101</v>
      </c>
    </row>
    <row r="238" spans="5:27" x14ac:dyDescent="0.2">
      <c r="E238" s="4" t="e">
        <f t="shared" si="17"/>
        <v>#VALUE!</v>
      </c>
      <c r="G238" s="9" t="e">
        <f t="shared" si="15"/>
        <v>#VALUE!</v>
      </c>
      <c r="H238" s="9" t="s">
        <v>205</v>
      </c>
      <c r="I238" s="19" t="str">
        <f t="shared" si="18"/>
        <v>562065</v>
      </c>
      <c r="J238" s="19">
        <f t="shared" si="19"/>
        <v>0</v>
      </c>
      <c r="K238" s="19"/>
      <c r="L238" s="20"/>
      <c r="M238" s="19"/>
      <c r="N238" s="20"/>
      <c r="O238" s="21"/>
      <c r="P238" s="21"/>
      <c r="Q238" s="21"/>
      <c r="R238" s="21"/>
      <c r="S238" s="21"/>
      <c r="T238" s="21"/>
      <c r="U238" s="40" t="str">
        <f t="shared" si="20"/>
        <v>Fundraising - Athletic Complex</v>
      </c>
      <c r="V238" s="47">
        <f>-Budget!F70</f>
        <v>0</v>
      </c>
      <c r="W238" s="1" t="e">
        <f t="shared" si="22"/>
        <v>#VALUE!</v>
      </c>
      <c r="Z238" s="1" t="s">
        <v>205</v>
      </c>
      <c r="AA238" s="1">
        <v>303101</v>
      </c>
    </row>
    <row r="239" spans="5:27" x14ac:dyDescent="0.2">
      <c r="E239" s="4" t="e">
        <f t="shared" si="17"/>
        <v>#VALUE!</v>
      </c>
      <c r="G239" s="9" t="e">
        <f t="shared" si="15"/>
        <v>#VALUE!</v>
      </c>
      <c r="H239" s="9" t="s">
        <v>205</v>
      </c>
      <c r="I239" s="19" t="str">
        <f t="shared" si="18"/>
        <v>562069</v>
      </c>
      <c r="J239" s="19">
        <f t="shared" si="19"/>
        <v>0</v>
      </c>
      <c r="K239" s="19"/>
      <c r="L239" s="20"/>
      <c r="M239" s="19"/>
      <c r="N239" s="20"/>
      <c r="O239" s="21"/>
      <c r="P239" s="21"/>
      <c r="Q239" s="21"/>
      <c r="R239" s="21"/>
      <c r="S239" s="21"/>
      <c r="T239" s="21"/>
      <c r="U239" s="40" t="str">
        <f t="shared" si="20"/>
        <v>Fundraising - Misc</v>
      </c>
      <c r="V239" s="47">
        <f>-Budget!F71</f>
        <v>0</v>
      </c>
      <c r="W239" s="1" t="e">
        <f t="shared" si="22"/>
        <v>#VALUE!</v>
      </c>
      <c r="Z239" s="1" t="s">
        <v>205</v>
      </c>
      <c r="AA239" s="1">
        <v>303101</v>
      </c>
    </row>
    <row r="240" spans="5:27" x14ac:dyDescent="0.2">
      <c r="E240" s="4" t="e">
        <f t="shared" si="17"/>
        <v>#VALUE!</v>
      </c>
      <c r="G240" s="9" t="e">
        <f t="shared" ref="G240:G299" si="23">"BV-"&amp;J240&amp;TEXT(E240,"mmyy")</f>
        <v>#VALUE!</v>
      </c>
      <c r="H240" s="9" t="s">
        <v>205</v>
      </c>
      <c r="I240" s="22" t="str">
        <f t="shared" si="18"/>
        <v>616004</v>
      </c>
      <c r="J240" s="22">
        <f t="shared" ref="J240:J301" si="24">$D$4</f>
        <v>0</v>
      </c>
      <c r="K240" s="22"/>
      <c r="L240" s="23"/>
      <c r="M240" s="22"/>
      <c r="N240" s="23"/>
      <c r="O240" s="24"/>
      <c r="P240" s="24"/>
      <c r="Q240" s="24"/>
      <c r="R240" s="24"/>
      <c r="S240" s="24"/>
      <c r="T240" s="24"/>
      <c r="U240" s="41" t="str">
        <f t="shared" si="20"/>
        <v>Administrative Salaries</v>
      </c>
      <c r="V240" s="48">
        <f>Budget!F76</f>
        <v>0</v>
      </c>
      <c r="W240" s="1" t="e">
        <f t="shared" ref="W240:W300" si="25">$H$6</f>
        <v>#VALUE!</v>
      </c>
      <c r="Z240" s="1" t="s">
        <v>205</v>
      </c>
      <c r="AA240" s="1">
        <v>303101</v>
      </c>
    </row>
    <row r="241" spans="5:27" x14ac:dyDescent="0.2">
      <c r="E241" s="4" t="e">
        <f t="shared" si="17"/>
        <v>#VALUE!</v>
      </c>
      <c r="G241" s="9" t="e">
        <f t="shared" si="23"/>
        <v>#VALUE!</v>
      </c>
      <c r="H241" s="9" t="s">
        <v>205</v>
      </c>
      <c r="I241" s="22" t="str">
        <f t="shared" si="18"/>
        <v>616006</v>
      </c>
      <c r="J241" s="22">
        <f t="shared" si="24"/>
        <v>0</v>
      </c>
      <c r="K241" s="22"/>
      <c r="L241" s="23"/>
      <c r="M241" s="22"/>
      <c r="N241" s="23"/>
      <c r="O241" s="24"/>
      <c r="P241" s="24"/>
      <c r="Q241" s="24"/>
      <c r="R241" s="24"/>
      <c r="S241" s="24"/>
      <c r="T241" s="24"/>
      <c r="U241" s="41" t="str">
        <f t="shared" si="20"/>
        <v>Clerical Salaries</v>
      </c>
      <c r="V241" s="48">
        <f>Budget!F77</f>
        <v>0</v>
      </c>
      <c r="W241" s="1" t="e">
        <f t="shared" si="25"/>
        <v>#VALUE!</v>
      </c>
      <c r="Z241" s="1" t="s">
        <v>205</v>
      </c>
      <c r="AA241" s="1">
        <v>303101</v>
      </c>
    </row>
    <row r="242" spans="5:27" x14ac:dyDescent="0.2">
      <c r="E242" s="4" t="e">
        <f t="shared" si="17"/>
        <v>#VALUE!</v>
      </c>
      <c r="G242" s="9" t="e">
        <f t="shared" si="23"/>
        <v>#VALUE!</v>
      </c>
      <c r="H242" s="9" t="s">
        <v>205</v>
      </c>
      <c r="I242" s="22" t="str">
        <f t="shared" si="18"/>
        <v>616101</v>
      </c>
      <c r="J242" s="22">
        <f t="shared" si="24"/>
        <v>0</v>
      </c>
      <c r="K242" s="22"/>
      <c r="L242" s="23"/>
      <c r="M242" s="22"/>
      <c r="N242" s="23"/>
      <c r="O242" s="24"/>
      <c r="P242" s="24"/>
      <c r="Q242" s="24"/>
      <c r="R242" s="24"/>
      <c r="S242" s="24"/>
      <c r="T242" s="24"/>
      <c r="U242" s="41" t="str">
        <f t="shared" si="20"/>
        <v>SS Taxes, Employer Share - School Administration</v>
      </c>
      <c r="V242" s="48">
        <f>Budget!F78</f>
        <v>0</v>
      </c>
      <c r="W242" s="1" t="e">
        <f t="shared" si="25"/>
        <v>#VALUE!</v>
      </c>
      <c r="Z242" s="1" t="s">
        <v>205</v>
      </c>
      <c r="AA242" s="1">
        <v>303101</v>
      </c>
    </row>
    <row r="243" spans="5:27" x14ac:dyDescent="0.2">
      <c r="E243" s="4" t="e">
        <f t="shared" ref="E243:E306" si="26">DATE(YEAR(E75),MONTH(E75)+1,DAY(E75))</f>
        <v>#VALUE!</v>
      </c>
      <c r="G243" s="9" t="e">
        <f t="shared" si="23"/>
        <v>#VALUE!</v>
      </c>
      <c r="H243" s="9" t="s">
        <v>205</v>
      </c>
      <c r="I243" s="22" t="str">
        <f t="shared" ref="I243:I306" si="27">I75</f>
        <v>616102</v>
      </c>
      <c r="J243" s="22">
        <f t="shared" si="24"/>
        <v>0</v>
      </c>
      <c r="K243" s="22"/>
      <c r="L243" s="23"/>
      <c r="M243" s="22"/>
      <c r="N243" s="23"/>
      <c r="O243" s="24"/>
      <c r="P243" s="24"/>
      <c r="Q243" s="24"/>
      <c r="R243" s="24"/>
      <c r="S243" s="24"/>
      <c r="T243" s="24"/>
      <c r="U243" s="41" t="str">
        <f t="shared" ref="U243:U306" si="28">U75</f>
        <v>Life &amp; Disability Insurance - School Administration</v>
      </c>
      <c r="V243" s="48">
        <f>Budget!F79</f>
        <v>0</v>
      </c>
      <c r="W243" s="1" t="e">
        <f t="shared" si="25"/>
        <v>#VALUE!</v>
      </c>
      <c r="Z243" s="1" t="s">
        <v>205</v>
      </c>
      <c r="AA243" s="1">
        <v>303101</v>
      </c>
    </row>
    <row r="244" spans="5:27" x14ac:dyDescent="0.2">
      <c r="E244" s="4" t="e">
        <f t="shared" si="26"/>
        <v>#VALUE!</v>
      </c>
      <c r="G244" s="9" t="e">
        <f t="shared" si="23"/>
        <v>#VALUE!</v>
      </c>
      <c r="H244" s="9" t="s">
        <v>205</v>
      </c>
      <c r="I244" s="22" t="str">
        <f t="shared" si="27"/>
        <v>616103</v>
      </c>
      <c r="J244" s="22">
        <f t="shared" si="24"/>
        <v>0</v>
      </c>
      <c r="K244" s="22"/>
      <c r="L244" s="23"/>
      <c r="M244" s="22"/>
      <c r="N244" s="23"/>
      <c r="O244" s="24"/>
      <c r="P244" s="24"/>
      <c r="Q244" s="24"/>
      <c r="R244" s="24"/>
      <c r="S244" s="24"/>
      <c r="T244" s="24"/>
      <c r="U244" s="41" t="str">
        <f t="shared" si="28"/>
        <v>Workman's Compensation Insurance</v>
      </c>
      <c r="V244" s="48">
        <f>Budget!F80</f>
        <v>0</v>
      </c>
      <c r="W244" s="1" t="e">
        <f t="shared" si="25"/>
        <v>#VALUE!</v>
      </c>
      <c r="Z244" s="1" t="s">
        <v>205</v>
      </c>
      <c r="AA244" s="1">
        <v>303101</v>
      </c>
    </row>
    <row r="245" spans="5:27" x14ac:dyDescent="0.2">
      <c r="E245" s="4" t="e">
        <f t="shared" si="26"/>
        <v>#VALUE!</v>
      </c>
      <c r="G245" s="9" t="e">
        <f t="shared" si="23"/>
        <v>#VALUE!</v>
      </c>
      <c r="H245" s="9" t="s">
        <v>205</v>
      </c>
      <c r="I245" s="22" t="str">
        <f t="shared" si="27"/>
        <v>616104</v>
      </c>
      <c r="J245" s="22">
        <f t="shared" si="24"/>
        <v>0</v>
      </c>
      <c r="K245" s="22"/>
      <c r="L245" s="23"/>
      <c r="M245" s="22"/>
      <c r="N245" s="23"/>
      <c r="O245" s="24"/>
      <c r="P245" s="24"/>
      <c r="Q245" s="24"/>
      <c r="R245" s="24"/>
      <c r="S245" s="24"/>
      <c r="T245" s="24"/>
      <c r="U245" s="41" t="str">
        <f t="shared" si="28"/>
        <v>Vision Insurance - School Administration</v>
      </c>
      <c r="V245" s="48">
        <f>Budget!F81</f>
        <v>0</v>
      </c>
      <c r="W245" s="1" t="e">
        <f t="shared" si="25"/>
        <v>#VALUE!</v>
      </c>
      <c r="Z245" s="1" t="s">
        <v>205</v>
      </c>
      <c r="AA245" s="1">
        <v>303101</v>
      </c>
    </row>
    <row r="246" spans="5:27" x14ac:dyDescent="0.2">
      <c r="E246" s="4" t="e">
        <f t="shared" si="26"/>
        <v>#VALUE!</v>
      </c>
      <c r="G246" s="9" t="e">
        <f t="shared" si="23"/>
        <v>#VALUE!</v>
      </c>
      <c r="H246" s="9" t="s">
        <v>205</v>
      </c>
      <c r="I246" s="22" t="str">
        <f t="shared" si="27"/>
        <v>616106</v>
      </c>
      <c r="J246" s="22">
        <f t="shared" si="24"/>
        <v>0</v>
      </c>
      <c r="K246" s="22"/>
      <c r="L246" s="23"/>
      <c r="M246" s="22"/>
      <c r="N246" s="23"/>
      <c r="O246" s="24"/>
      <c r="P246" s="24"/>
      <c r="Q246" s="24"/>
      <c r="R246" s="24"/>
      <c r="S246" s="24"/>
      <c r="T246" s="24"/>
      <c r="U246" s="41" t="str">
        <f t="shared" si="28"/>
        <v>Retirement - School Administration</v>
      </c>
      <c r="V246" s="48">
        <f>Budget!F82</f>
        <v>0</v>
      </c>
      <c r="W246" s="1" t="e">
        <f t="shared" si="25"/>
        <v>#VALUE!</v>
      </c>
      <c r="Z246" s="1" t="s">
        <v>205</v>
      </c>
      <c r="AA246" s="1">
        <v>303101</v>
      </c>
    </row>
    <row r="247" spans="5:27" x14ac:dyDescent="0.2">
      <c r="E247" s="4" t="e">
        <f t="shared" si="26"/>
        <v>#VALUE!</v>
      </c>
      <c r="G247" s="9" t="e">
        <f t="shared" si="23"/>
        <v>#VALUE!</v>
      </c>
      <c r="H247" s="9" t="s">
        <v>205</v>
      </c>
      <c r="I247" s="22" t="str">
        <f t="shared" si="27"/>
        <v>616111</v>
      </c>
      <c r="J247" s="22">
        <f t="shared" si="24"/>
        <v>0</v>
      </c>
      <c r="K247" s="22"/>
      <c r="L247" s="23"/>
      <c r="M247" s="22"/>
      <c r="N247" s="23"/>
      <c r="O247" s="24"/>
      <c r="P247" s="24"/>
      <c r="Q247" s="24"/>
      <c r="R247" s="24"/>
      <c r="S247" s="24"/>
      <c r="T247" s="24"/>
      <c r="U247" s="41" t="str">
        <f t="shared" si="28"/>
        <v>Health Insurance - School Administration</v>
      </c>
      <c r="V247" s="48">
        <f>Budget!F83</f>
        <v>0</v>
      </c>
      <c r="W247" s="1" t="e">
        <f t="shared" si="25"/>
        <v>#VALUE!</v>
      </c>
      <c r="Z247" s="1" t="s">
        <v>205</v>
      </c>
      <c r="AA247" s="1">
        <v>303101</v>
      </c>
    </row>
    <row r="248" spans="5:27" x14ac:dyDescent="0.2">
      <c r="E248" s="4" t="e">
        <f t="shared" si="26"/>
        <v>#VALUE!</v>
      </c>
      <c r="G248" s="9" t="e">
        <f t="shared" si="23"/>
        <v>#VALUE!</v>
      </c>
      <c r="H248" s="9" t="s">
        <v>205</v>
      </c>
      <c r="I248" s="22" t="str">
        <f t="shared" si="27"/>
        <v>616837</v>
      </c>
      <c r="J248" s="22">
        <f t="shared" si="24"/>
        <v>0</v>
      </c>
      <c r="K248" s="22"/>
      <c r="L248" s="23"/>
      <c r="M248" s="22"/>
      <c r="N248" s="23"/>
      <c r="O248" s="24"/>
      <c r="P248" s="24"/>
      <c r="Q248" s="24"/>
      <c r="R248" s="24"/>
      <c r="S248" s="24"/>
      <c r="T248" s="24"/>
      <c r="U248" s="41" t="str">
        <f t="shared" si="28"/>
        <v>Residential Expenditures</v>
      </c>
      <c r="V248" s="48">
        <f>Budget!F84</f>
        <v>0</v>
      </c>
      <c r="W248" s="1" t="e">
        <f t="shared" si="25"/>
        <v>#VALUE!</v>
      </c>
      <c r="Z248" s="1" t="s">
        <v>205</v>
      </c>
      <c r="AA248" s="1">
        <v>303101</v>
      </c>
    </row>
    <row r="249" spans="5:27" x14ac:dyDescent="0.2">
      <c r="E249" s="4" t="e">
        <f t="shared" si="26"/>
        <v>#VALUE!</v>
      </c>
      <c r="G249" s="9" t="e">
        <f t="shared" si="23"/>
        <v>#VALUE!</v>
      </c>
      <c r="H249" s="9" t="s">
        <v>205</v>
      </c>
      <c r="I249" s="22" t="str">
        <f t="shared" si="27"/>
        <v>636205</v>
      </c>
      <c r="J249" s="22">
        <f t="shared" si="24"/>
        <v>0</v>
      </c>
      <c r="K249" s="22"/>
      <c r="L249" s="23"/>
      <c r="M249" s="22"/>
      <c r="N249" s="23"/>
      <c r="O249" s="24"/>
      <c r="P249" s="24"/>
      <c r="Q249" s="24"/>
      <c r="R249" s="24"/>
      <c r="S249" s="24"/>
      <c r="T249" s="24"/>
      <c r="U249" s="41" t="str">
        <f t="shared" si="28"/>
        <v>Professional Services</v>
      </c>
      <c r="V249" s="48">
        <f>Budget!F85</f>
        <v>0</v>
      </c>
      <c r="W249" s="1" t="e">
        <f t="shared" si="25"/>
        <v>#VALUE!</v>
      </c>
      <c r="Z249" s="1" t="s">
        <v>205</v>
      </c>
      <c r="AA249" s="1">
        <v>303101</v>
      </c>
    </row>
    <row r="250" spans="5:27" x14ac:dyDescent="0.2">
      <c r="E250" s="4" t="e">
        <f t="shared" si="26"/>
        <v>#VALUE!</v>
      </c>
      <c r="G250" s="9" t="e">
        <f t="shared" si="23"/>
        <v>#VALUE!</v>
      </c>
      <c r="H250" s="9" t="s">
        <v>205</v>
      </c>
      <c r="I250" s="22" t="str">
        <f t="shared" si="27"/>
        <v>636209</v>
      </c>
      <c r="J250" s="22">
        <f t="shared" si="24"/>
        <v>0</v>
      </c>
      <c r="K250" s="22"/>
      <c r="L250" s="23"/>
      <c r="M250" s="22"/>
      <c r="N250" s="23"/>
      <c r="O250" s="24"/>
      <c r="P250" s="24"/>
      <c r="Q250" s="24"/>
      <c r="R250" s="24"/>
      <c r="S250" s="24"/>
      <c r="T250" s="24"/>
      <c r="U250" s="41" t="str">
        <f t="shared" si="28"/>
        <v>Computer Consulting</v>
      </c>
      <c r="V250" s="48">
        <f>Budget!F86</f>
        <v>0</v>
      </c>
      <c r="W250" s="1" t="e">
        <f t="shared" si="25"/>
        <v>#VALUE!</v>
      </c>
      <c r="Z250" s="1" t="s">
        <v>205</v>
      </c>
      <c r="AA250" s="1">
        <v>303101</v>
      </c>
    </row>
    <row r="251" spans="5:27" x14ac:dyDescent="0.2">
      <c r="E251" s="4" t="e">
        <f t="shared" si="26"/>
        <v>#VALUE!</v>
      </c>
      <c r="G251" s="9" t="e">
        <f t="shared" si="23"/>
        <v>#VALUE!</v>
      </c>
      <c r="H251" s="9" t="s">
        <v>205</v>
      </c>
      <c r="I251" s="22" t="str">
        <f t="shared" si="27"/>
        <v>636212</v>
      </c>
      <c r="J251" s="22">
        <f t="shared" si="24"/>
        <v>0</v>
      </c>
      <c r="K251" s="22"/>
      <c r="L251" s="23"/>
      <c r="M251" s="22"/>
      <c r="N251" s="23"/>
      <c r="O251" s="24"/>
      <c r="P251" s="24"/>
      <c r="Q251" s="24"/>
      <c r="R251" s="24"/>
      <c r="S251" s="24"/>
      <c r="T251" s="24"/>
      <c r="U251" s="41" t="str">
        <f t="shared" si="28"/>
        <v>Advertising and Publicity</v>
      </c>
      <c r="V251" s="48">
        <f>Budget!F87</f>
        <v>0</v>
      </c>
      <c r="W251" s="1" t="e">
        <f t="shared" si="25"/>
        <v>#VALUE!</v>
      </c>
      <c r="Z251" s="1" t="s">
        <v>205</v>
      </c>
      <c r="AA251" s="1">
        <v>303101</v>
      </c>
    </row>
    <row r="252" spans="5:27" x14ac:dyDescent="0.2">
      <c r="E252" s="4" t="e">
        <f t="shared" si="26"/>
        <v>#VALUE!</v>
      </c>
      <c r="G252" s="9" t="e">
        <f t="shared" si="23"/>
        <v>#VALUE!</v>
      </c>
      <c r="H252" s="9" t="s">
        <v>205</v>
      </c>
      <c r="I252" s="22" t="str">
        <f t="shared" si="27"/>
        <v>636221</v>
      </c>
      <c r="J252" s="22">
        <f t="shared" si="24"/>
        <v>0</v>
      </c>
      <c r="K252" s="22"/>
      <c r="L252" s="23"/>
      <c r="M252" s="22"/>
      <c r="N252" s="23"/>
      <c r="O252" s="24"/>
      <c r="P252" s="24"/>
      <c r="Q252" s="24"/>
      <c r="R252" s="24"/>
      <c r="S252" s="24"/>
      <c r="T252" s="24"/>
      <c r="U252" s="41" t="str">
        <f t="shared" si="28"/>
        <v>Administrative Staff Development Expenditures</v>
      </c>
      <c r="V252" s="48">
        <f>Budget!F88</f>
        <v>0</v>
      </c>
      <c r="W252" s="1" t="e">
        <f t="shared" si="25"/>
        <v>#VALUE!</v>
      </c>
      <c r="Z252" s="1" t="s">
        <v>205</v>
      </c>
      <c r="AA252" s="1">
        <v>303101</v>
      </c>
    </row>
    <row r="253" spans="5:27" x14ac:dyDescent="0.2">
      <c r="E253" s="4" t="e">
        <f t="shared" si="26"/>
        <v>#VALUE!</v>
      </c>
      <c r="F253" s="2"/>
      <c r="G253" s="2" t="e">
        <f t="shared" si="23"/>
        <v>#VALUE!</v>
      </c>
      <c r="H253" s="9" t="s">
        <v>205</v>
      </c>
      <c r="I253" s="42" t="str">
        <f t="shared" si="27"/>
        <v>636302</v>
      </c>
      <c r="J253" s="22">
        <f t="shared" si="24"/>
        <v>0</v>
      </c>
      <c r="K253" s="43"/>
      <c r="L253" s="24"/>
      <c r="M253" s="43"/>
      <c r="N253" s="24"/>
      <c r="O253" s="44"/>
      <c r="P253" s="44"/>
      <c r="Q253" s="44"/>
      <c r="R253" s="44"/>
      <c r="S253" s="44"/>
      <c r="T253" s="44"/>
      <c r="U253" s="22" t="str">
        <f t="shared" si="28"/>
        <v>Supplies</v>
      </c>
      <c r="V253" s="48">
        <f>Budget!F89</f>
        <v>0</v>
      </c>
      <c r="W253" s="1" t="e">
        <f t="shared" si="25"/>
        <v>#VALUE!</v>
      </c>
      <c r="X253" s="7"/>
      <c r="Y253" s="7"/>
      <c r="Z253" s="1" t="s">
        <v>205</v>
      </c>
      <c r="AA253" s="1">
        <v>303101</v>
      </c>
    </row>
    <row r="254" spans="5:27" x14ac:dyDescent="0.2">
      <c r="E254" s="4" t="e">
        <f t="shared" si="26"/>
        <v>#VALUE!</v>
      </c>
      <c r="G254" s="9" t="e">
        <f t="shared" si="23"/>
        <v>#VALUE!</v>
      </c>
      <c r="H254" s="9" t="s">
        <v>205</v>
      </c>
      <c r="I254" s="22" t="str">
        <f t="shared" si="27"/>
        <v>636304</v>
      </c>
      <c r="J254" s="22">
        <f t="shared" si="24"/>
        <v>0</v>
      </c>
      <c r="K254" s="22"/>
      <c r="L254" s="23"/>
      <c r="M254" s="22"/>
      <c r="N254" s="23"/>
      <c r="O254" s="24"/>
      <c r="P254" s="24"/>
      <c r="Q254" s="24"/>
      <c r="R254" s="24"/>
      <c r="S254" s="24"/>
      <c r="T254" s="24"/>
      <c r="U254" s="41" t="str">
        <f t="shared" si="28"/>
        <v>Printing &amp; Stationery</v>
      </c>
      <c r="V254" s="48">
        <f>Budget!F90</f>
        <v>0</v>
      </c>
      <c r="W254" s="1" t="e">
        <f t="shared" si="25"/>
        <v>#VALUE!</v>
      </c>
      <c r="Z254" s="1" t="s">
        <v>205</v>
      </c>
      <c r="AA254" s="1">
        <v>303101</v>
      </c>
    </row>
    <row r="255" spans="5:27" x14ac:dyDescent="0.2">
      <c r="E255" s="4" t="e">
        <f t="shared" si="26"/>
        <v>#VALUE!</v>
      </c>
      <c r="G255" s="9" t="e">
        <f t="shared" si="23"/>
        <v>#VALUE!</v>
      </c>
      <c r="H255" s="9" t="s">
        <v>205</v>
      </c>
      <c r="I255" s="22" t="str">
        <f t="shared" si="27"/>
        <v>636305</v>
      </c>
      <c r="J255" s="22">
        <f t="shared" si="24"/>
        <v>0</v>
      </c>
      <c r="K255" s="22"/>
      <c r="L255" s="23"/>
      <c r="M255" s="22"/>
      <c r="N255" s="23"/>
      <c r="O255" s="24"/>
      <c r="P255" s="24"/>
      <c r="Q255" s="24"/>
      <c r="R255" s="24"/>
      <c r="S255" s="24"/>
      <c r="T255" s="24"/>
      <c r="U255" s="41" t="str">
        <f t="shared" si="28"/>
        <v>Postage</v>
      </c>
      <c r="V255" s="48">
        <f>Budget!F91</f>
        <v>0</v>
      </c>
      <c r="W255" s="1" t="e">
        <f t="shared" si="25"/>
        <v>#VALUE!</v>
      </c>
      <c r="Z255" s="1" t="s">
        <v>205</v>
      </c>
      <c r="AA255" s="1">
        <v>303101</v>
      </c>
    </row>
    <row r="256" spans="5:27" x14ac:dyDescent="0.2">
      <c r="E256" s="4" t="e">
        <f t="shared" si="26"/>
        <v>#VALUE!</v>
      </c>
      <c r="G256" s="9" t="e">
        <f t="shared" si="23"/>
        <v>#VALUE!</v>
      </c>
      <c r="H256" s="9" t="s">
        <v>205</v>
      </c>
      <c r="I256" s="22" t="str">
        <f t="shared" si="27"/>
        <v>636350</v>
      </c>
      <c r="J256" s="22">
        <f t="shared" si="24"/>
        <v>0</v>
      </c>
      <c r="K256" s="22"/>
      <c r="L256" s="23"/>
      <c r="M256" s="22"/>
      <c r="N256" s="23"/>
      <c r="O256" s="24"/>
      <c r="P256" s="24"/>
      <c r="Q256" s="24"/>
      <c r="R256" s="24"/>
      <c r="S256" s="24"/>
      <c r="T256" s="24"/>
      <c r="U256" s="41" t="str">
        <f t="shared" si="28"/>
        <v>Miscellaneous Administrative Expenditures</v>
      </c>
      <c r="V256" s="48">
        <f>Budget!F92</f>
        <v>0</v>
      </c>
      <c r="W256" s="1" t="e">
        <f t="shared" si="25"/>
        <v>#VALUE!</v>
      </c>
      <c r="Z256" s="1" t="s">
        <v>205</v>
      </c>
      <c r="AA256" s="1">
        <v>303101</v>
      </c>
    </row>
    <row r="257" spans="5:27" x14ac:dyDescent="0.2">
      <c r="E257" s="4" t="e">
        <f t="shared" si="26"/>
        <v>#VALUE!</v>
      </c>
      <c r="G257" s="9" t="e">
        <f t="shared" si="23"/>
        <v>#VALUE!</v>
      </c>
      <c r="H257" s="9" t="s">
        <v>205</v>
      </c>
      <c r="I257" s="22" t="str">
        <f t="shared" si="27"/>
        <v>636351</v>
      </c>
      <c r="J257" s="22">
        <f t="shared" si="24"/>
        <v>0</v>
      </c>
      <c r="K257" s="22"/>
      <c r="L257" s="23"/>
      <c r="M257" s="22"/>
      <c r="N257" s="23"/>
      <c r="O257" s="24"/>
      <c r="P257" s="24"/>
      <c r="Q257" s="24"/>
      <c r="R257" s="24"/>
      <c r="S257" s="24"/>
      <c r="T257" s="24"/>
      <c r="U257" s="41" t="str">
        <f t="shared" si="28"/>
        <v>Unallocated Credit Card Charge</v>
      </c>
      <c r="V257" s="48">
        <f>Budget!F93</f>
        <v>0</v>
      </c>
      <c r="W257" s="1" t="e">
        <f t="shared" si="25"/>
        <v>#VALUE!</v>
      </c>
      <c r="Z257" s="1" t="s">
        <v>205</v>
      </c>
      <c r="AA257" s="1">
        <v>303101</v>
      </c>
    </row>
    <row r="258" spans="5:27" x14ac:dyDescent="0.2">
      <c r="E258" s="4" t="e">
        <f t="shared" si="26"/>
        <v>#VALUE!</v>
      </c>
      <c r="G258" s="9" t="e">
        <f t="shared" si="23"/>
        <v>#VALUE!</v>
      </c>
      <c r="H258" s="9" t="s">
        <v>205</v>
      </c>
      <c r="I258" s="22" t="str">
        <f t="shared" si="27"/>
        <v>636404</v>
      </c>
      <c r="J258" s="22">
        <f t="shared" si="24"/>
        <v>0</v>
      </c>
      <c r="K258" s="22"/>
      <c r="L258" s="23"/>
      <c r="M258" s="22"/>
      <c r="N258" s="23"/>
      <c r="O258" s="24"/>
      <c r="P258" s="24"/>
      <c r="Q258" s="24"/>
      <c r="R258" s="24"/>
      <c r="S258" s="24"/>
      <c r="T258" s="24"/>
      <c r="U258" s="41" t="str">
        <f t="shared" si="28"/>
        <v>Dues, Memberships, and Subscriptions</v>
      </c>
      <c r="V258" s="48">
        <f>Budget!F94</f>
        <v>0</v>
      </c>
      <c r="W258" s="1" t="e">
        <f t="shared" si="25"/>
        <v>#VALUE!</v>
      </c>
      <c r="Z258" s="1" t="s">
        <v>205</v>
      </c>
      <c r="AA258" s="1">
        <v>303101</v>
      </c>
    </row>
    <row r="259" spans="5:27" x14ac:dyDescent="0.2">
      <c r="E259" s="4" t="e">
        <f t="shared" si="26"/>
        <v>#VALUE!</v>
      </c>
      <c r="G259" s="9" t="e">
        <f t="shared" si="23"/>
        <v>#VALUE!</v>
      </c>
      <c r="H259" s="9" t="s">
        <v>205</v>
      </c>
      <c r="I259" s="22" t="str">
        <f t="shared" si="27"/>
        <v>636405</v>
      </c>
      <c r="J259" s="22">
        <f t="shared" si="24"/>
        <v>0</v>
      </c>
      <c r="K259" s="22"/>
      <c r="L259" s="23"/>
      <c r="M259" s="22"/>
      <c r="N259" s="23"/>
      <c r="O259" s="24"/>
      <c r="P259" s="24"/>
      <c r="Q259" s="24"/>
      <c r="R259" s="24"/>
      <c r="S259" s="24"/>
      <c r="T259" s="24"/>
      <c r="U259" s="41" t="str">
        <f t="shared" si="28"/>
        <v>Conference and Travel</v>
      </c>
      <c r="V259" s="48">
        <f>Budget!F95</f>
        <v>0</v>
      </c>
      <c r="W259" s="1" t="e">
        <f t="shared" si="25"/>
        <v>#VALUE!</v>
      </c>
      <c r="Z259" s="1" t="s">
        <v>205</v>
      </c>
      <c r="AA259" s="1">
        <v>303101</v>
      </c>
    </row>
    <row r="260" spans="5:27" x14ac:dyDescent="0.2">
      <c r="E260" s="4" t="e">
        <f t="shared" si="26"/>
        <v>#VALUE!</v>
      </c>
      <c r="G260" s="9" t="e">
        <f t="shared" si="23"/>
        <v>#VALUE!</v>
      </c>
      <c r="H260" s="9" t="s">
        <v>205</v>
      </c>
      <c r="I260" s="22" t="str">
        <f t="shared" si="27"/>
        <v>636560</v>
      </c>
      <c r="J260" s="22">
        <f t="shared" si="24"/>
        <v>0</v>
      </c>
      <c r="K260" s="22"/>
      <c r="L260" s="23"/>
      <c r="M260" s="22"/>
      <c r="N260" s="23"/>
      <c r="O260" s="24"/>
      <c r="P260" s="24"/>
      <c r="Q260" s="24"/>
      <c r="R260" s="24"/>
      <c r="S260" s="24"/>
      <c r="T260" s="24"/>
      <c r="U260" s="41" t="str">
        <f t="shared" si="28"/>
        <v>Diocesan Student Fees</v>
      </c>
      <c r="V260" s="48">
        <f>Budget!F96</f>
        <v>0</v>
      </c>
      <c r="W260" s="1" t="e">
        <f t="shared" si="25"/>
        <v>#VALUE!</v>
      </c>
      <c r="Z260" s="1" t="s">
        <v>205</v>
      </c>
      <c r="AA260" s="1">
        <v>303101</v>
      </c>
    </row>
    <row r="261" spans="5:27" x14ac:dyDescent="0.2">
      <c r="E261" s="4" t="e">
        <f t="shared" si="26"/>
        <v>#VALUE!</v>
      </c>
      <c r="G261" s="9" t="e">
        <f t="shared" si="23"/>
        <v>#VALUE!</v>
      </c>
      <c r="H261" s="9" t="s">
        <v>205</v>
      </c>
      <c r="I261" s="22" t="str">
        <f t="shared" si="27"/>
        <v>636575</v>
      </c>
      <c r="J261" s="22">
        <f t="shared" si="24"/>
        <v>0</v>
      </c>
      <c r="K261" s="22"/>
      <c r="L261" s="23"/>
      <c r="M261" s="22"/>
      <c r="N261" s="23"/>
      <c r="O261" s="24"/>
      <c r="P261" s="24"/>
      <c r="Q261" s="24"/>
      <c r="R261" s="24"/>
      <c r="S261" s="24"/>
      <c r="T261" s="24"/>
      <c r="U261" s="41" t="str">
        <f t="shared" si="28"/>
        <v>Student Accident Insurance</v>
      </c>
      <c r="V261" s="48">
        <f>Budget!F97</f>
        <v>0</v>
      </c>
      <c r="W261" s="1" t="e">
        <f t="shared" si="25"/>
        <v>#VALUE!</v>
      </c>
      <c r="Z261" s="1" t="s">
        <v>205</v>
      </c>
      <c r="AA261" s="1">
        <v>303101</v>
      </c>
    </row>
    <row r="262" spans="5:27" x14ac:dyDescent="0.2">
      <c r="E262" s="4" t="e">
        <f t="shared" si="26"/>
        <v>#VALUE!</v>
      </c>
      <c r="G262" s="9" t="e">
        <f t="shared" si="23"/>
        <v>#VALUE!</v>
      </c>
      <c r="H262" s="9" t="s">
        <v>205</v>
      </c>
      <c r="I262" s="22" t="str">
        <f t="shared" si="27"/>
        <v>636605</v>
      </c>
      <c r="J262" s="22">
        <f t="shared" si="24"/>
        <v>0</v>
      </c>
      <c r="K262" s="22"/>
      <c r="L262" s="23"/>
      <c r="M262" s="22"/>
      <c r="N262" s="23"/>
      <c r="O262" s="24"/>
      <c r="P262" s="24"/>
      <c r="Q262" s="24"/>
      <c r="R262" s="24"/>
      <c r="S262" s="24"/>
      <c r="T262" s="24"/>
      <c r="U262" s="41" t="str">
        <f t="shared" si="28"/>
        <v>Telephone/Internet/Cable</v>
      </c>
      <c r="V262" s="48">
        <f>Budget!F98</f>
        <v>0</v>
      </c>
      <c r="W262" s="1" t="e">
        <f t="shared" si="25"/>
        <v>#VALUE!</v>
      </c>
      <c r="Z262" s="1" t="s">
        <v>205</v>
      </c>
      <c r="AA262" s="1">
        <v>303101</v>
      </c>
    </row>
    <row r="263" spans="5:27" x14ac:dyDescent="0.2">
      <c r="E263" s="4" t="e">
        <f t="shared" si="26"/>
        <v>#VALUE!</v>
      </c>
      <c r="G263" s="9" t="e">
        <f t="shared" si="23"/>
        <v>#VALUE!</v>
      </c>
      <c r="H263" s="9" t="s">
        <v>205</v>
      </c>
      <c r="I263" s="22" t="str">
        <f t="shared" si="27"/>
        <v>636701</v>
      </c>
      <c r="J263" s="22">
        <f t="shared" si="24"/>
        <v>0</v>
      </c>
      <c r="K263" s="22"/>
      <c r="L263" s="23"/>
      <c r="M263" s="22"/>
      <c r="N263" s="23"/>
      <c r="O263" s="24"/>
      <c r="P263" s="24"/>
      <c r="Q263" s="24"/>
      <c r="R263" s="24"/>
      <c r="S263" s="24"/>
      <c r="T263" s="24"/>
      <c r="U263" s="41" t="str">
        <f t="shared" si="28"/>
        <v>Administrative Equipment &amp; Furnishings</v>
      </c>
      <c r="V263" s="48">
        <f>Budget!F99</f>
        <v>0</v>
      </c>
      <c r="W263" s="1" t="e">
        <f t="shared" si="25"/>
        <v>#VALUE!</v>
      </c>
      <c r="Z263" s="1" t="s">
        <v>205</v>
      </c>
      <c r="AA263" s="1">
        <v>303101</v>
      </c>
    </row>
    <row r="264" spans="5:27" x14ac:dyDescent="0.2">
      <c r="E264" s="4" t="e">
        <f t="shared" si="26"/>
        <v>#VALUE!</v>
      </c>
      <c r="G264" s="9" t="e">
        <f t="shared" si="23"/>
        <v>#VALUE!</v>
      </c>
      <c r="H264" s="9" t="s">
        <v>205</v>
      </c>
      <c r="I264" s="22" t="str">
        <f t="shared" si="27"/>
        <v>636703</v>
      </c>
      <c r="J264" s="22">
        <f t="shared" si="24"/>
        <v>0</v>
      </c>
      <c r="K264" s="22"/>
      <c r="L264" s="23"/>
      <c r="M264" s="22"/>
      <c r="N264" s="23"/>
      <c r="O264" s="24"/>
      <c r="P264" s="24"/>
      <c r="Q264" s="24"/>
      <c r="R264" s="24"/>
      <c r="S264" s="24"/>
      <c r="T264" s="24"/>
      <c r="U264" s="41" t="str">
        <f t="shared" si="28"/>
        <v>Administrative Equipment, Repairs, &amp; Maintenance</v>
      </c>
      <c r="V264" s="48">
        <f>Budget!F100</f>
        <v>0</v>
      </c>
      <c r="W264" s="1" t="e">
        <f t="shared" si="25"/>
        <v>#VALUE!</v>
      </c>
      <c r="Z264" s="1" t="s">
        <v>205</v>
      </c>
      <c r="AA264" s="1">
        <v>303101</v>
      </c>
    </row>
    <row r="265" spans="5:27" x14ac:dyDescent="0.2">
      <c r="E265" s="4" t="e">
        <f t="shared" si="26"/>
        <v>#VALUE!</v>
      </c>
      <c r="G265" s="9" t="e">
        <f t="shared" si="23"/>
        <v>#VALUE!</v>
      </c>
      <c r="H265" s="9" t="s">
        <v>205</v>
      </c>
      <c r="I265" s="22" t="str">
        <f t="shared" si="27"/>
        <v>656004</v>
      </c>
      <c r="J265" s="22">
        <f t="shared" si="24"/>
        <v>0</v>
      </c>
      <c r="K265" s="22"/>
      <c r="L265" s="23"/>
      <c r="M265" s="22"/>
      <c r="N265" s="23"/>
      <c r="O265" s="24"/>
      <c r="P265" s="24"/>
      <c r="Q265" s="24"/>
      <c r="R265" s="24"/>
      <c r="S265" s="24"/>
      <c r="T265" s="24"/>
      <c r="U265" s="41" t="str">
        <f t="shared" si="28"/>
        <v>Instructional Salaries - Contracted</v>
      </c>
      <c r="V265" s="48">
        <f>Budget!F101</f>
        <v>0</v>
      </c>
      <c r="W265" s="1" t="e">
        <f t="shared" si="25"/>
        <v>#VALUE!</v>
      </c>
      <c r="Z265" s="1" t="s">
        <v>205</v>
      </c>
      <c r="AA265" s="1">
        <v>303101</v>
      </c>
    </row>
    <row r="266" spans="5:27" x14ac:dyDescent="0.2">
      <c r="E266" s="4" t="e">
        <f t="shared" si="26"/>
        <v>#VALUE!</v>
      </c>
      <c r="G266" s="9" t="e">
        <f t="shared" si="23"/>
        <v>#VALUE!</v>
      </c>
      <c r="H266" s="9" t="s">
        <v>205</v>
      </c>
      <c r="I266" s="22" t="str">
        <f t="shared" si="27"/>
        <v>656008</v>
      </c>
      <c r="J266" s="22">
        <f t="shared" si="24"/>
        <v>0</v>
      </c>
      <c r="K266" s="22"/>
      <c r="L266" s="23"/>
      <c r="M266" s="22"/>
      <c r="N266" s="23"/>
      <c r="O266" s="24"/>
      <c r="P266" s="24"/>
      <c r="Q266" s="24"/>
      <c r="R266" s="24"/>
      <c r="S266" s="24"/>
      <c r="T266" s="24"/>
      <c r="U266" s="41" t="str">
        <f t="shared" si="28"/>
        <v>Substitute Salaries</v>
      </c>
      <c r="V266" s="48">
        <f>Budget!F102</f>
        <v>0</v>
      </c>
      <c r="W266" s="1" t="e">
        <f t="shared" si="25"/>
        <v>#VALUE!</v>
      </c>
      <c r="Z266" s="1" t="s">
        <v>205</v>
      </c>
      <c r="AA266" s="1">
        <v>303101</v>
      </c>
    </row>
    <row r="267" spans="5:27" x14ac:dyDescent="0.2">
      <c r="E267" s="4" t="e">
        <f t="shared" si="26"/>
        <v>#VALUE!</v>
      </c>
      <c r="G267" s="9" t="e">
        <f t="shared" si="23"/>
        <v>#VALUE!</v>
      </c>
      <c r="H267" s="9" t="s">
        <v>205</v>
      </c>
      <c r="I267" s="22" t="str">
        <f t="shared" si="27"/>
        <v>656009</v>
      </c>
      <c r="J267" s="22">
        <f t="shared" si="24"/>
        <v>0</v>
      </c>
      <c r="K267" s="22"/>
      <c r="L267" s="23"/>
      <c r="M267" s="22"/>
      <c r="N267" s="23"/>
      <c r="O267" s="24"/>
      <c r="P267" s="24"/>
      <c r="Q267" s="24"/>
      <c r="R267" s="24"/>
      <c r="S267" s="24"/>
      <c r="T267" s="24"/>
      <c r="U267" s="41" t="str">
        <f t="shared" si="28"/>
        <v>Non-Contracted Instructional Salaries</v>
      </c>
      <c r="V267" s="48">
        <f>Budget!F103</f>
        <v>0</v>
      </c>
      <c r="W267" s="1" t="e">
        <f t="shared" si="25"/>
        <v>#VALUE!</v>
      </c>
      <c r="Z267" s="1" t="s">
        <v>205</v>
      </c>
      <c r="AA267" s="1">
        <v>303101</v>
      </c>
    </row>
    <row r="268" spans="5:27" x14ac:dyDescent="0.2">
      <c r="E268" s="4" t="e">
        <f t="shared" si="26"/>
        <v>#VALUE!</v>
      </c>
      <c r="G268" s="9" t="e">
        <f t="shared" si="23"/>
        <v>#VALUE!</v>
      </c>
      <c r="H268" s="9" t="s">
        <v>205</v>
      </c>
      <c r="I268" s="22" t="str">
        <f t="shared" si="27"/>
        <v>656101</v>
      </c>
      <c r="J268" s="22">
        <f t="shared" si="24"/>
        <v>0</v>
      </c>
      <c r="K268" s="22"/>
      <c r="L268" s="23"/>
      <c r="M268" s="22"/>
      <c r="N268" s="23"/>
      <c r="O268" s="24"/>
      <c r="P268" s="24"/>
      <c r="Q268" s="24"/>
      <c r="R268" s="24"/>
      <c r="S268" s="24"/>
      <c r="T268" s="24"/>
      <c r="U268" s="41" t="str">
        <f t="shared" si="28"/>
        <v>SS Taxes, Employer Share - Instructional</v>
      </c>
      <c r="V268" s="48">
        <f>Budget!F104</f>
        <v>0</v>
      </c>
      <c r="W268" s="1" t="e">
        <f t="shared" si="25"/>
        <v>#VALUE!</v>
      </c>
      <c r="Z268" s="1" t="s">
        <v>205</v>
      </c>
      <c r="AA268" s="1">
        <v>303101</v>
      </c>
    </row>
    <row r="269" spans="5:27" x14ac:dyDescent="0.2">
      <c r="E269" s="4" t="e">
        <f t="shared" si="26"/>
        <v>#VALUE!</v>
      </c>
      <c r="G269" s="9" t="e">
        <f t="shared" si="23"/>
        <v>#VALUE!</v>
      </c>
      <c r="H269" s="9" t="s">
        <v>205</v>
      </c>
      <c r="I269" s="22" t="str">
        <f t="shared" si="27"/>
        <v>656102</v>
      </c>
      <c r="J269" s="22">
        <f t="shared" si="24"/>
        <v>0</v>
      </c>
      <c r="K269" s="22"/>
      <c r="L269" s="23"/>
      <c r="M269" s="22"/>
      <c r="N269" s="23"/>
      <c r="O269" s="24"/>
      <c r="P269" s="24"/>
      <c r="Q269" s="24"/>
      <c r="R269" s="24"/>
      <c r="S269" s="24"/>
      <c r="T269" s="24"/>
      <c r="U269" s="41" t="str">
        <f t="shared" si="28"/>
        <v>Life &amp; Disability Insurance - Instructional</v>
      </c>
      <c r="V269" s="48">
        <f>Budget!F105</f>
        <v>0</v>
      </c>
      <c r="W269" s="1" t="e">
        <f t="shared" si="25"/>
        <v>#VALUE!</v>
      </c>
      <c r="Z269" s="1" t="s">
        <v>205</v>
      </c>
      <c r="AA269" s="1">
        <v>303101</v>
      </c>
    </row>
    <row r="270" spans="5:27" x14ac:dyDescent="0.2">
      <c r="E270" s="4" t="e">
        <f t="shared" si="26"/>
        <v>#VALUE!</v>
      </c>
      <c r="G270" s="9" t="e">
        <f t="shared" si="23"/>
        <v>#VALUE!</v>
      </c>
      <c r="H270" s="9" t="s">
        <v>205</v>
      </c>
      <c r="I270" s="22" t="str">
        <f t="shared" si="27"/>
        <v>656104</v>
      </c>
      <c r="J270" s="22">
        <f t="shared" si="24"/>
        <v>0</v>
      </c>
      <c r="K270" s="22"/>
      <c r="L270" s="23"/>
      <c r="M270" s="22"/>
      <c r="N270" s="23"/>
      <c r="O270" s="24"/>
      <c r="P270" s="24"/>
      <c r="Q270" s="24"/>
      <c r="R270" s="24"/>
      <c r="S270" s="24"/>
      <c r="T270" s="24"/>
      <c r="U270" s="41" t="str">
        <f t="shared" si="28"/>
        <v>Vision Insurance - Instructional</v>
      </c>
      <c r="V270" s="48">
        <f>Budget!F106</f>
        <v>0</v>
      </c>
      <c r="W270" s="1" t="e">
        <f t="shared" si="25"/>
        <v>#VALUE!</v>
      </c>
      <c r="Z270" s="1" t="s">
        <v>205</v>
      </c>
      <c r="AA270" s="1">
        <v>303101</v>
      </c>
    </row>
    <row r="271" spans="5:27" x14ac:dyDescent="0.2">
      <c r="E271" s="4" t="e">
        <f t="shared" si="26"/>
        <v>#VALUE!</v>
      </c>
      <c r="G271" s="9" t="e">
        <f t="shared" si="23"/>
        <v>#VALUE!</v>
      </c>
      <c r="H271" s="9" t="s">
        <v>205</v>
      </c>
      <c r="I271" s="22" t="str">
        <f t="shared" si="27"/>
        <v>656106</v>
      </c>
      <c r="J271" s="22">
        <f t="shared" si="24"/>
        <v>0</v>
      </c>
      <c r="K271" s="22"/>
      <c r="L271" s="23"/>
      <c r="M271" s="22"/>
      <c r="N271" s="23"/>
      <c r="O271" s="24"/>
      <c r="P271" s="24"/>
      <c r="Q271" s="24"/>
      <c r="R271" s="24"/>
      <c r="S271" s="24"/>
      <c r="T271" s="24"/>
      <c r="U271" s="41" t="str">
        <f t="shared" si="28"/>
        <v>Retirement - Instructional</v>
      </c>
      <c r="V271" s="48">
        <f>Budget!F107</f>
        <v>0</v>
      </c>
      <c r="W271" s="1" t="e">
        <f t="shared" si="25"/>
        <v>#VALUE!</v>
      </c>
      <c r="Z271" s="1" t="s">
        <v>205</v>
      </c>
      <c r="AA271" s="1">
        <v>303101</v>
      </c>
    </row>
    <row r="272" spans="5:27" x14ac:dyDescent="0.2">
      <c r="E272" s="4" t="e">
        <f t="shared" si="26"/>
        <v>#VALUE!</v>
      </c>
      <c r="G272" s="9" t="e">
        <f t="shared" si="23"/>
        <v>#VALUE!</v>
      </c>
      <c r="H272" s="9" t="s">
        <v>205</v>
      </c>
      <c r="I272" s="22" t="str">
        <f t="shared" si="27"/>
        <v>656111</v>
      </c>
      <c r="J272" s="22">
        <f t="shared" si="24"/>
        <v>0</v>
      </c>
      <c r="K272" s="22"/>
      <c r="L272" s="23"/>
      <c r="M272" s="22"/>
      <c r="N272" s="23"/>
      <c r="O272" s="24"/>
      <c r="P272" s="24"/>
      <c r="Q272" s="24"/>
      <c r="R272" s="24"/>
      <c r="S272" s="24"/>
      <c r="T272" s="24"/>
      <c r="U272" s="41" t="str">
        <f t="shared" si="28"/>
        <v>Health Insurance - Instructional</v>
      </c>
      <c r="V272" s="48">
        <f>Budget!F108</f>
        <v>0</v>
      </c>
      <c r="W272" s="1" t="e">
        <f t="shared" si="25"/>
        <v>#VALUE!</v>
      </c>
      <c r="Z272" s="1" t="s">
        <v>205</v>
      </c>
      <c r="AA272" s="1">
        <v>303101</v>
      </c>
    </row>
    <row r="273" spans="5:27" x14ac:dyDescent="0.2">
      <c r="E273" s="4" t="e">
        <f t="shared" si="26"/>
        <v>#VALUE!</v>
      </c>
      <c r="G273" s="9" t="e">
        <f t="shared" si="23"/>
        <v>#VALUE!</v>
      </c>
      <c r="H273" s="9" t="s">
        <v>205</v>
      </c>
      <c r="I273" s="22" t="str">
        <f t="shared" si="27"/>
        <v>676221</v>
      </c>
      <c r="J273" s="22">
        <f t="shared" si="24"/>
        <v>0</v>
      </c>
      <c r="K273" s="22"/>
      <c r="L273" s="23"/>
      <c r="M273" s="22"/>
      <c r="N273" s="23"/>
      <c r="O273" s="24"/>
      <c r="P273" s="24"/>
      <c r="Q273" s="24"/>
      <c r="R273" s="24"/>
      <c r="S273" s="24"/>
      <c r="T273" s="24"/>
      <c r="U273" s="41" t="str">
        <f t="shared" si="28"/>
        <v>Instructional Staff Development Expenditures</v>
      </c>
      <c r="V273" s="48">
        <f>Budget!F109</f>
        <v>0</v>
      </c>
      <c r="W273" s="1" t="e">
        <f t="shared" si="25"/>
        <v>#VALUE!</v>
      </c>
      <c r="Z273" s="1" t="s">
        <v>205</v>
      </c>
      <c r="AA273" s="1">
        <v>303101</v>
      </c>
    </row>
    <row r="274" spans="5:27" x14ac:dyDescent="0.2">
      <c r="E274" s="4" t="e">
        <f t="shared" si="26"/>
        <v>#VALUE!</v>
      </c>
      <c r="G274" s="9" t="e">
        <f t="shared" si="23"/>
        <v>#VALUE!</v>
      </c>
      <c r="H274" s="9" t="s">
        <v>205</v>
      </c>
      <c r="I274" s="22" t="str">
        <f t="shared" si="27"/>
        <v>676306</v>
      </c>
      <c r="J274" s="22">
        <f t="shared" si="24"/>
        <v>0</v>
      </c>
      <c r="K274" s="22"/>
      <c r="L274" s="23"/>
      <c r="M274" s="22"/>
      <c r="N274" s="23"/>
      <c r="O274" s="24"/>
      <c r="P274" s="24"/>
      <c r="Q274" s="24"/>
      <c r="R274" s="24"/>
      <c r="S274" s="24"/>
      <c r="T274" s="24"/>
      <c r="U274" s="41" t="str">
        <f t="shared" si="28"/>
        <v>Copier</v>
      </c>
      <c r="V274" s="48">
        <f>Budget!F110</f>
        <v>0</v>
      </c>
      <c r="W274" s="1" t="e">
        <f t="shared" si="25"/>
        <v>#VALUE!</v>
      </c>
      <c r="Z274" s="1" t="s">
        <v>205</v>
      </c>
      <c r="AA274" s="1">
        <v>303101</v>
      </c>
    </row>
    <row r="275" spans="5:27" x14ac:dyDescent="0.2">
      <c r="E275" s="4" t="e">
        <f t="shared" si="26"/>
        <v>#VALUE!</v>
      </c>
      <c r="G275" s="9" t="e">
        <f t="shared" si="23"/>
        <v>#VALUE!</v>
      </c>
      <c r="H275" s="9" t="s">
        <v>205</v>
      </c>
      <c r="I275" s="22" t="str">
        <f t="shared" si="27"/>
        <v>676312</v>
      </c>
      <c r="J275" s="22">
        <f t="shared" si="24"/>
        <v>0</v>
      </c>
      <c r="K275" s="22"/>
      <c r="L275" s="23"/>
      <c r="M275" s="22"/>
      <c r="N275" s="23"/>
      <c r="O275" s="24"/>
      <c r="P275" s="24"/>
      <c r="Q275" s="24"/>
      <c r="R275" s="24"/>
      <c r="S275" s="24"/>
      <c r="T275" s="24"/>
      <c r="U275" s="41" t="str">
        <f t="shared" si="28"/>
        <v>Testing</v>
      </c>
      <c r="V275" s="48">
        <f>Budget!F111</f>
        <v>0</v>
      </c>
      <c r="W275" s="1" t="e">
        <f t="shared" si="25"/>
        <v>#VALUE!</v>
      </c>
      <c r="Z275" s="1" t="s">
        <v>205</v>
      </c>
      <c r="AA275" s="1">
        <v>303101</v>
      </c>
    </row>
    <row r="276" spans="5:27" x14ac:dyDescent="0.2">
      <c r="E276" s="4" t="e">
        <f t="shared" si="26"/>
        <v>#VALUE!</v>
      </c>
      <c r="G276" s="9" t="e">
        <f t="shared" si="23"/>
        <v>#VALUE!</v>
      </c>
      <c r="H276" s="9" t="s">
        <v>205</v>
      </c>
      <c r="I276" s="22" t="str">
        <f t="shared" si="27"/>
        <v>676320</v>
      </c>
      <c r="J276" s="22">
        <f t="shared" si="24"/>
        <v>0</v>
      </c>
      <c r="K276" s="22"/>
      <c r="L276" s="23"/>
      <c r="M276" s="22"/>
      <c r="N276" s="23"/>
      <c r="O276" s="24"/>
      <c r="P276" s="24"/>
      <c r="Q276" s="24"/>
      <c r="R276" s="24"/>
      <c r="S276" s="24"/>
      <c r="T276" s="24"/>
      <c r="U276" s="41" t="str">
        <f t="shared" si="28"/>
        <v>Departmental Expenditures</v>
      </c>
      <c r="V276" s="48">
        <f>Budget!F112</f>
        <v>0</v>
      </c>
      <c r="W276" s="1" t="e">
        <f t="shared" si="25"/>
        <v>#VALUE!</v>
      </c>
      <c r="Z276" s="1" t="s">
        <v>205</v>
      </c>
      <c r="AA276" s="1">
        <v>303101</v>
      </c>
    </row>
    <row r="277" spans="5:27" x14ac:dyDescent="0.2">
      <c r="E277" s="4" t="e">
        <f t="shared" si="26"/>
        <v>#VALUE!</v>
      </c>
      <c r="G277" s="9" t="e">
        <f t="shared" si="23"/>
        <v>#VALUE!</v>
      </c>
      <c r="H277" s="9" t="s">
        <v>205</v>
      </c>
      <c r="I277" s="22" t="str">
        <f t="shared" si="27"/>
        <v>676330</v>
      </c>
      <c r="J277" s="22">
        <f t="shared" si="24"/>
        <v>0</v>
      </c>
      <c r="K277" s="22"/>
      <c r="L277" s="23"/>
      <c r="M277" s="22"/>
      <c r="N277" s="23"/>
      <c r="O277" s="24"/>
      <c r="P277" s="24"/>
      <c r="Q277" s="24"/>
      <c r="R277" s="24"/>
      <c r="S277" s="24"/>
      <c r="T277" s="24"/>
      <c r="U277" s="41" t="str">
        <f t="shared" si="28"/>
        <v>Instructional Supplies</v>
      </c>
      <c r="V277" s="48">
        <f>Budget!F113</f>
        <v>0</v>
      </c>
      <c r="W277" s="1" t="e">
        <f t="shared" si="25"/>
        <v>#VALUE!</v>
      </c>
      <c r="Z277" s="1" t="s">
        <v>205</v>
      </c>
      <c r="AA277" s="1">
        <v>303101</v>
      </c>
    </row>
    <row r="278" spans="5:27" x14ac:dyDescent="0.2">
      <c r="E278" s="4" t="e">
        <f t="shared" si="26"/>
        <v>#VALUE!</v>
      </c>
      <c r="G278" s="9" t="e">
        <f t="shared" si="23"/>
        <v>#VALUE!</v>
      </c>
      <c r="H278" s="9" t="s">
        <v>205</v>
      </c>
      <c r="I278" s="22" t="str">
        <f t="shared" si="27"/>
        <v>676331</v>
      </c>
      <c r="J278" s="22">
        <f t="shared" si="24"/>
        <v>0</v>
      </c>
      <c r="K278" s="22"/>
      <c r="L278" s="23"/>
      <c r="M278" s="22"/>
      <c r="N278" s="23"/>
      <c r="O278" s="24"/>
      <c r="P278" s="24"/>
      <c r="Q278" s="24"/>
      <c r="R278" s="24"/>
      <c r="S278" s="24"/>
      <c r="T278" s="24"/>
      <c r="U278" s="41" t="str">
        <f t="shared" si="28"/>
        <v>Instructional Materials</v>
      </c>
      <c r="V278" s="48">
        <f>Budget!F114</f>
        <v>0</v>
      </c>
      <c r="W278" s="1" t="e">
        <f t="shared" si="25"/>
        <v>#VALUE!</v>
      </c>
      <c r="Z278" s="1" t="s">
        <v>205</v>
      </c>
      <c r="AA278" s="1">
        <v>303101</v>
      </c>
    </row>
    <row r="279" spans="5:27" x14ac:dyDescent="0.2">
      <c r="E279" s="4" t="e">
        <f t="shared" si="26"/>
        <v>#VALUE!</v>
      </c>
      <c r="G279" s="9" t="e">
        <f t="shared" si="23"/>
        <v>#VALUE!</v>
      </c>
      <c r="H279" s="9" t="s">
        <v>205</v>
      </c>
      <c r="I279" s="22" t="str">
        <f t="shared" si="27"/>
        <v>676332</v>
      </c>
      <c r="J279" s="22">
        <f t="shared" si="24"/>
        <v>0</v>
      </c>
      <c r="K279" s="22"/>
      <c r="L279" s="23"/>
      <c r="M279" s="22"/>
      <c r="N279" s="23"/>
      <c r="O279" s="24"/>
      <c r="P279" s="24"/>
      <c r="Q279" s="24"/>
      <c r="R279" s="24"/>
      <c r="S279" s="24"/>
      <c r="T279" s="24"/>
      <c r="U279" s="41" t="str">
        <f t="shared" si="28"/>
        <v>Textbooks</v>
      </c>
      <c r="V279" s="48">
        <f>Budget!F115</f>
        <v>0</v>
      </c>
      <c r="W279" s="1" t="e">
        <f t="shared" si="25"/>
        <v>#VALUE!</v>
      </c>
      <c r="Z279" s="1" t="s">
        <v>205</v>
      </c>
      <c r="AA279" s="1">
        <v>303101</v>
      </c>
    </row>
    <row r="280" spans="5:27" x14ac:dyDescent="0.2">
      <c r="E280" s="4" t="e">
        <f t="shared" si="26"/>
        <v>#VALUE!</v>
      </c>
      <c r="G280" s="9" t="e">
        <f t="shared" si="23"/>
        <v>#VALUE!</v>
      </c>
      <c r="H280" s="9" t="s">
        <v>205</v>
      </c>
      <c r="I280" s="22" t="str">
        <f t="shared" si="27"/>
        <v>676333</v>
      </c>
      <c r="J280" s="22">
        <f t="shared" si="24"/>
        <v>0</v>
      </c>
      <c r="K280" s="22"/>
      <c r="L280" s="23"/>
      <c r="M280" s="22"/>
      <c r="N280" s="23"/>
      <c r="O280" s="24"/>
      <c r="P280" s="24"/>
      <c r="Q280" s="24"/>
      <c r="R280" s="24"/>
      <c r="S280" s="24"/>
      <c r="T280" s="24"/>
      <c r="U280" s="41" t="str">
        <f t="shared" si="28"/>
        <v>Textbooks, Consumable</v>
      </c>
      <c r="V280" s="48">
        <f>Budget!F116</f>
        <v>0</v>
      </c>
      <c r="W280" s="1" t="e">
        <f t="shared" si="25"/>
        <v>#VALUE!</v>
      </c>
      <c r="Z280" s="1" t="s">
        <v>205</v>
      </c>
      <c r="AA280" s="1">
        <v>303101</v>
      </c>
    </row>
    <row r="281" spans="5:27" x14ac:dyDescent="0.2">
      <c r="E281" s="4" t="e">
        <f t="shared" si="26"/>
        <v>#VALUE!</v>
      </c>
      <c r="G281" s="9" t="e">
        <f t="shared" si="23"/>
        <v>#VALUE!</v>
      </c>
      <c r="H281" s="9" t="s">
        <v>205</v>
      </c>
      <c r="I281" s="22" t="str">
        <f t="shared" si="27"/>
        <v>676350</v>
      </c>
      <c r="J281" s="22">
        <f t="shared" si="24"/>
        <v>0</v>
      </c>
      <c r="K281" s="22"/>
      <c r="L281" s="23"/>
      <c r="M281" s="22"/>
      <c r="N281" s="23"/>
      <c r="O281" s="24"/>
      <c r="P281" s="24"/>
      <c r="Q281" s="24"/>
      <c r="R281" s="24"/>
      <c r="S281" s="24"/>
      <c r="T281" s="24"/>
      <c r="U281" s="41" t="str">
        <f t="shared" si="28"/>
        <v>Miscellaneous Instructional Expenditures</v>
      </c>
      <c r="V281" s="48">
        <f>Budget!F117</f>
        <v>0</v>
      </c>
      <c r="W281" s="1" t="e">
        <f t="shared" si="25"/>
        <v>#VALUE!</v>
      </c>
      <c r="Z281" s="1" t="s">
        <v>205</v>
      </c>
      <c r="AA281" s="1">
        <v>303101</v>
      </c>
    </row>
    <row r="282" spans="5:27" x14ac:dyDescent="0.2">
      <c r="E282" s="4" t="e">
        <f t="shared" si="26"/>
        <v>#VALUE!</v>
      </c>
      <c r="G282" s="9" t="e">
        <f t="shared" si="23"/>
        <v>#VALUE!</v>
      </c>
      <c r="H282" s="9" t="s">
        <v>205</v>
      </c>
      <c r="I282" s="22" t="str">
        <f t="shared" si="27"/>
        <v>676405</v>
      </c>
      <c r="J282" s="22">
        <f t="shared" si="24"/>
        <v>0</v>
      </c>
      <c r="K282" s="22"/>
      <c r="L282" s="23"/>
      <c r="M282" s="22"/>
      <c r="N282" s="23"/>
      <c r="O282" s="24"/>
      <c r="P282" s="24"/>
      <c r="Q282" s="24"/>
      <c r="R282" s="24"/>
      <c r="S282" s="24"/>
      <c r="T282" s="24"/>
      <c r="U282" s="41" t="str">
        <f t="shared" si="28"/>
        <v>FacultyTravel, Conferences, Conventions</v>
      </c>
      <c r="V282" s="48">
        <f>Budget!F118</f>
        <v>0</v>
      </c>
      <c r="W282" s="1" t="e">
        <f t="shared" si="25"/>
        <v>#VALUE!</v>
      </c>
      <c r="Z282" s="1" t="s">
        <v>205</v>
      </c>
      <c r="AA282" s="1">
        <v>303101</v>
      </c>
    </row>
    <row r="283" spans="5:27" x14ac:dyDescent="0.2">
      <c r="E283" s="4" t="e">
        <f t="shared" si="26"/>
        <v>#VALUE!</v>
      </c>
      <c r="G283" s="9" t="e">
        <f t="shared" si="23"/>
        <v>#VALUE!</v>
      </c>
      <c r="H283" s="9" t="s">
        <v>205</v>
      </c>
      <c r="I283" s="22" t="str">
        <f t="shared" si="27"/>
        <v>676701</v>
      </c>
      <c r="J283" s="22">
        <f t="shared" si="24"/>
        <v>0</v>
      </c>
      <c r="K283" s="22"/>
      <c r="L283" s="23"/>
      <c r="M283" s="22"/>
      <c r="N283" s="23"/>
      <c r="O283" s="24"/>
      <c r="P283" s="24"/>
      <c r="Q283" s="24"/>
      <c r="R283" s="24"/>
      <c r="S283" s="24"/>
      <c r="T283" s="24"/>
      <c r="U283" s="41" t="str">
        <f t="shared" si="28"/>
        <v>General Instructional Equipment &amp; Furnishings</v>
      </c>
      <c r="V283" s="48">
        <f>Budget!F119</f>
        <v>0</v>
      </c>
      <c r="W283" s="1" t="e">
        <f t="shared" si="25"/>
        <v>#VALUE!</v>
      </c>
      <c r="Z283" s="1" t="s">
        <v>205</v>
      </c>
      <c r="AA283" s="1">
        <v>303101</v>
      </c>
    </row>
    <row r="284" spans="5:27" x14ac:dyDescent="0.2">
      <c r="E284" s="4" t="e">
        <f t="shared" si="26"/>
        <v>#VALUE!</v>
      </c>
      <c r="G284" s="9" t="e">
        <f t="shared" si="23"/>
        <v>#VALUE!</v>
      </c>
      <c r="H284" s="9" t="s">
        <v>205</v>
      </c>
      <c r="I284" s="22" t="str">
        <f t="shared" si="27"/>
        <v>696303</v>
      </c>
      <c r="J284" s="22">
        <f t="shared" si="24"/>
        <v>0</v>
      </c>
      <c r="K284" s="22"/>
      <c r="L284" s="23"/>
      <c r="M284" s="22"/>
      <c r="N284" s="23"/>
      <c r="O284" s="24"/>
      <c r="P284" s="24"/>
      <c r="Q284" s="24"/>
      <c r="R284" s="24"/>
      <c r="S284" s="24"/>
      <c r="T284" s="24"/>
      <c r="U284" s="41" t="str">
        <f t="shared" si="28"/>
        <v>Books and Periodicals</v>
      </c>
      <c r="V284" s="48">
        <f>Budget!F120</f>
        <v>0</v>
      </c>
      <c r="W284" s="1" t="e">
        <f t="shared" si="25"/>
        <v>#VALUE!</v>
      </c>
      <c r="Z284" s="1" t="s">
        <v>205</v>
      </c>
      <c r="AA284" s="1">
        <v>303101</v>
      </c>
    </row>
    <row r="285" spans="5:27" x14ac:dyDescent="0.2">
      <c r="E285" s="4" t="e">
        <f t="shared" si="26"/>
        <v>#VALUE!</v>
      </c>
      <c r="G285" s="9" t="e">
        <f t="shared" si="23"/>
        <v>#VALUE!</v>
      </c>
      <c r="H285" s="9" t="s">
        <v>205</v>
      </c>
      <c r="I285" s="22" t="str">
        <f t="shared" si="27"/>
        <v>696308</v>
      </c>
      <c r="J285" s="22">
        <f t="shared" si="24"/>
        <v>0</v>
      </c>
      <c r="K285" s="22"/>
      <c r="L285" s="23"/>
      <c r="M285" s="22"/>
      <c r="N285" s="23"/>
      <c r="O285" s="24"/>
      <c r="P285" s="24"/>
      <c r="Q285" s="24"/>
      <c r="R285" s="24"/>
      <c r="S285" s="24"/>
      <c r="T285" s="24"/>
      <c r="U285" s="41" t="str">
        <f t="shared" si="28"/>
        <v>Technology Services / Supplies</v>
      </c>
      <c r="V285" s="48">
        <f>Budget!F121</f>
        <v>0</v>
      </c>
      <c r="W285" s="1" t="e">
        <f t="shared" si="25"/>
        <v>#VALUE!</v>
      </c>
      <c r="Z285" s="1" t="s">
        <v>205</v>
      </c>
      <c r="AA285" s="1">
        <v>303101</v>
      </c>
    </row>
    <row r="286" spans="5:27" x14ac:dyDescent="0.2">
      <c r="E286" s="4" t="e">
        <f t="shared" si="26"/>
        <v>#VALUE!</v>
      </c>
      <c r="G286" s="9" t="e">
        <f t="shared" si="23"/>
        <v>#VALUE!</v>
      </c>
      <c r="H286" s="9" t="s">
        <v>205</v>
      </c>
      <c r="I286" s="22" t="str">
        <f t="shared" si="27"/>
        <v>696350</v>
      </c>
      <c r="J286" s="22">
        <f t="shared" si="24"/>
        <v>0</v>
      </c>
      <c r="K286" s="22"/>
      <c r="L286" s="23"/>
      <c r="M286" s="22"/>
      <c r="N286" s="23"/>
      <c r="O286" s="24"/>
      <c r="P286" s="24"/>
      <c r="Q286" s="24"/>
      <c r="R286" s="24"/>
      <c r="S286" s="24"/>
      <c r="T286" s="24"/>
      <c r="U286" s="41" t="str">
        <f t="shared" si="28"/>
        <v>Miscellaneous Library / Media Expenditures</v>
      </c>
      <c r="V286" s="48">
        <f>Budget!F122</f>
        <v>0</v>
      </c>
      <c r="W286" s="1" t="e">
        <f t="shared" si="25"/>
        <v>#VALUE!</v>
      </c>
      <c r="Z286" s="1" t="s">
        <v>205</v>
      </c>
      <c r="AA286" s="1">
        <v>303101</v>
      </c>
    </row>
    <row r="287" spans="5:27" x14ac:dyDescent="0.2">
      <c r="E287" s="4" t="e">
        <f t="shared" si="26"/>
        <v>#VALUE!</v>
      </c>
      <c r="G287" s="9" t="e">
        <f t="shared" si="23"/>
        <v>#VALUE!</v>
      </c>
      <c r="H287" s="9" t="s">
        <v>205</v>
      </c>
      <c r="I287" s="22" t="str">
        <f t="shared" si="27"/>
        <v>696701</v>
      </c>
      <c r="J287" s="22">
        <f t="shared" si="24"/>
        <v>0</v>
      </c>
      <c r="K287" s="22"/>
      <c r="L287" s="23"/>
      <c r="M287" s="22"/>
      <c r="N287" s="23"/>
      <c r="O287" s="24"/>
      <c r="P287" s="24"/>
      <c r="Q287" s="24"/>
      <c r="R287" s="24"/>
      <c r="S287" s="24"/>
      <c r="T287" s="24"/>
      <c r="U287" s="41" t="str">
        <f t="shared" si="28"/>
        <v>Minor Technology Equipment</v>
      </c>
      <c r="V287" s="48">
        <f>Budget!F123</f>
        <v>0</v>
      </c>
      <c r="W287" s="1" t="e">
        <f t="shared" si="25"/>
        <v>#VALUE!</v>
      </c>
      <c r="Z287" s="1" t="s">
        <v>205</v>
      </c>
      <c r="AA287" s="1">
        <v>303101</v>
      </c>
    </row>
    <row r="288" spans="5:27" x14ac:dyDescent="0.2">
      <c r="E288" s="4" t="e">
        <f t="shared" si="26"/>
        <v>#VALUE!</v>
      </c>
      <c r="G288" s="9" t="e">
        <f t="shared" si="23"/>
        <v>#VALUE!</v>
      </c>
      <c r="H288" s="9" t="s">
        <v>205</v>
      </c>
      <c r="I288" s="22" t="str">
        <f t="shared" si="27"/>
        <v>716004</v>
      </c>
      <c r="J288" s="22">
        <f t="shared" si="24"/>
        <v>0</v>
      </c>
      <c r="K288" s="22"/>
      <c r="L288" s="23"/>
      <c r="M288" s="22"/>
      <c r="N288" s="23"/>
      <c r="O288" s="24"/>
      <c r="P288" s="24"/>
      <c r="Q288" s="24"/>
      <c r="R288" s="24"/>
      <c r="S288" s="24"/>
      <c r="T288" s="24"/>
      <c r="U288" s="41" t="str">
        <f t="shared" si="28"/>
        <v>Maintenance/Janitorial Salaries</v>
      </c>
      <c r="V288" s="48">
        <f>Budget!F124</f>
        <v>0</v>
      </c>
      <c r="W288" s="1" t="e">
        <f t="shared" si="25"/>
        <v>#VALUE!</v>
      </c>
      <c r="Z288" s="1" t="s">
        <v>205</v>
      </c>
      <c r="AA288" s="1">
        <v>303101</v>
      </c>
    </row>
    <row r="289" spans="5:27" x14ac:dyDescent="0.2">
      <c r="E289" s="4" t="e">
        <f t="shared" si="26"/>
        <v>#VALUE!</v>
      </c>
      <c r="G289" s="9" t="e">
        <f t="shared" si="23"/>
        <v>#VALUE!</v>
      </c>
      <c r="H289" s="9" t="s">
        <v>205</v>
      </c>
      <c r="I289" s="22" t="str">
        <f t="shared" si="27"/>
        <v>716101</v>
      </c>
      <c r="J289" s="22">
        <f t="shared" si="24"/>
        <v>0</v>
      </c>
      <c r="K289" s="22"/>
      <c r="L289" s="23"/>
      <c r="M289" s="22"/>
      <c r="N289" s="23"/>
      <c r="O289" s="24"/>
      <c r="P289" s="24"/>
      <c r="Q289" s="24"/>
      <c r="R289" s="24"/>
      <c r="S289" s="24"/>
      <c r="T289" s="24"/>
      <c r="U289" s="41" t="str">
        <f t="shared" si="28"/>
        <v>SS Taxes, Employer Share - Maintenance</v>
      </c>
      <c r="V289" s="48">
        <f>Budget!F125</f>
        <v>0</v>
      </c>
      <c r="W289" s="1" t="e">
        <f t="shared" si="25"/>
        <v>#VALUE!</v>
      </c>
      <c r="Z289" s="1" t="s">
        <v>205</v>
      </c>
      <c r="AA289" s="1">
        <v>303101</v>
      </c>
    </row>
    <row r="290" spans="5:27" x14ac:dyDescent="0.2">
      <c r="E290" s="4" t="e">
        <f t="shared" si="26"/>
        <v>#VALUE!</v>
      </c>
      <c r="G290" s="9" t="e">
        <f t="shared" si="23"/>
        <v>#VALUE!</v>
      </c>
      <c r="H290" s="9" t="s">
        <v>205</v>
      </c>
      <c r="I290" s="22" t="str">
        <f t="shared" si="27"/>
        <v>716102</v>
      </c>
      <c r="J290" s="22">
        <f t="shared" si="24"/>
        <v>0</v>
      </c>
      <c r="K290" s="22"/>
      <c r="L290" s="23"/>
      <c r="M290" s="22"/>
      <c r="N290" s="23"/>
      <c r="O290" s="24"/>
      <c r="P290" s="24"/>
      <c r="Q290" s="24"/>
      <c r="R290" s="24"/>
      <c r="S290" s="24"/>
      <c r="T290" s="24"/>
      <c r="U290" s="41" t="str">
        <f t="shared" si="28"/>
        <v>Life &amp; Disability Insurance - Maintenance</v>
      </c>
      <c r="V290" s="48">
        <f>Budget!F126</f>
        <v>0</v>
      </c>
      <c r="W290" s="1" t="e">
        <f t="shared" si="25"/>
        <v>#VALUE!</v>
      </c>
      <c r="Z290" s="1" t="s">
        <v>205</v>
      </c>
      <c r="AA290" s="1">
        <v>303101</v>
      </c>
    </row>
    <row r="291" spans="5:27" x14ac:dyDescent="0.2">
      <c r="E291" s="4" t="e">
        <f t="shared" si="26"/>
        <v>#VALUE!</v>
      </c>
      <c r="G291" s="9" t="e">
        <f t="shared" si="23"/>
        <v>#VALUE!</v>
      </c>
      <c r="H291" s="9" t="s">
        <v>205</v>
      </c>
      <c r="I291" s="22" t="str">
        <f t="shared" si="27"/>
        <v>716106</v>
      </c>
      <c r="J291" s="22">
        <f t="shared" si="24"/>
        <v>0</v>
      </c>
      <c r="K291" s="22"/>
      <c r="L291" s="23"/>
      <c r="M291" s="22"/>
      <c r="N291" s="23"/>
      <c r="O291" s="24"/>
      <c r="P291" s="24"/>
      <c r="Q291" s="24"/>
      <c r="R291" s="24"/>
      <c r="S291" s="24"/>
      <c r="T291" s="24"/>
      <c r="U291" s="41" t="str">
        <f t="shared" si="28"/>
        <v>Retirement - Maintenance</v>
      </c>
      <c r="V291" s="48">
        <f>Budget!F127</f>
        <v>0</v>
      </c>
      <c r="W291" s="1" t="e">
        <f t="shared" si="25"/>
        <v>#VALUE!</v>
      </c>
      <c r="Z291" s="1" t="s">
        <v>205</v>
      </c>
      <c r="AA291" s="1">
        <v>303101</v>
      </c>
    </row>
    <row r="292" spans="5:27" x14ac:dyDescent="0.2">
      <c r="E292" s="4" t="e">
        <f t="shared" si="26"/>
        <v>#VALUE!</v>
      </c>
      <c r="G292" s="9" t="e">
        <f t="shared" si="23"/>
        <v>#VALUE!</v>
      </c>
      <c r="H292" s="9" t="s">
        <v>205</v>
      </c>
      <c r="I292" s="22" t="str">
        <f t="shared" si="27"/>
        <v>716111</v>
      </c>
      <c r="J292" s="22">
        <f t="shared" si="24"/>
        <v>0</v>
      </c>
      <c r="K292" s="22"/>
      <c r="L292" s="23"/>
      <c r="M292" s="22"/>
      <c r="N292" s="23"/>
      <c r="O292" s="24"/>
      <c r="P292" s="24"/>
      <c r="Q292" s="24"/>
      <c r="R292" s="24"/>
      <c r="S292" s="24"/>
      <c r="T292" s="24"/>
      <c r="U292" s="41" t="str">
        <f t="shared" si="28"/>
        <v>Health Insurance - Maintenance</v>
      </c>
      <c r="V292" s="48">
        <f>Budget!F128</f>
        <v>0</v>
      </c>
      <c r="W292" s="1" t="e">
        <f t="shared" si="25"/>
        <v>#VALUE!</v>
      </c>
      <c r="Z292" s="1" t="s">
        <v>205</v>
      </c>
      <c r="AA292" s="1">
        <v>303101</v>
      </c>
    </row>
    <row r="293" spans="5:27" x14ac:dyDescent="0.2">
      <c r="E293" s="4" t="e">
        <f t="shared" si="26"/>
        <v>#VALUE!</v>
      </c>
      <c r="G293" s="9" t="e">
        <f t="shared" si="23"/>
        <v>#VALUE!</v>
      </c>
      <c r="H293" s="9" t="s">
        <v>205</v>
      </c>
      <c r="I293" s="22" t="str">
        <f t="shared" si="27"/>
        <v>736350</v>
      </c>
      <c r="J293" s="22">
        <f t="shared" si="24"/>
        <v>0</v>
      </c>
      <c r="K293" s="22"/>
      <c r="L293" s="23"/>
      <c r="M293" s="22"/>
      <c r="N293" s="23"/>
      <c r="O293" s="24"/>
      <c r="P293" s="24"/>
      <c r="Q293" s="24"/>
      <c r="R293" s="24"/>
      <c r="S293" s="24"/>
      <c r="T293" s="24"/>
      <c r="U293" s="41" t="str">
        <f t="shared" si="28"/>
        <v>Miscellaneous Facility Operation Expenditures</v>
      </c>
      <c r="V293" s="48">
        <f>Budget!F129</f>
        <v>0</v>
      </c>
      <c r="W293" s="1" t="e">
        <f t="shared" si="25"/>
        <v>#VALUE!</v>
      </c>
      <c r="Z293" s="1" t="s">
        <v>205</v>
      </c>
      <c r="AA293" s="1">
        <v>303101</v>
      </c>
    </row>
    <row r="294" spans="5:27" x14ac:dyDescent="0.2">
      <c r="E294" s="4" t="e">
        <f t="shared" si="26"/>
        <v>#VALUE!</v>
      </c>
      <c r="G294" s="9" t="e">
        <f t="shared" si="23"/>
        <v>#VALUE!</v>
      </c>
      <c r="H294" s="9" t="s">
        <v>205</v>
      </c>
      <c r="I294" s="22" t="str">
        <f t="shared" si="27"/>
        <v>736701</v>
      </c>
      <c r="J294" s="22">
        <f t="shared" si="24"/>
        <v>0</v>
      </c>
      <c r="K294" s="22"/>
      <c r="L294" s="23"/>
      <c r="M294" s="22"/>
      <c r="N294" s="23"/>
      <c r="O294" s="24"/>
      <c r="P294" s="24"/>
      <c r="Q294" s="24"/>
      <c r="R294" s="24"/>
      <c r="S294" s="24"/>
      <c r="T294" s="24"/>
      <c r="U294" s="41" t="str">
        <f t="shared" si="28"/>
        <v>Facility Equipment</v>
      </c>
      <c r="V294" s="48">
        <f>Budget!F130</f>
        <v>0</v>
      </c>
      <c r="W294" s="1" t="e">
        <f t="shared" si="25"/>
        <v>#VALUE!</v>
      </c>
      <c r="Z294" s="1" t="s">
        <v>205</v>
      </c>
      <c r="AA294" s="1">
        <v>303101</v>
      </c>
    </row>
    <row r="295" spans="5:27" x14ac:dyDescent="0.2">
      <c r="E295" s="4" t="e">
        <f t="shared" si="26"/>
        <v>#VALUE!</v>
      </c>
      <c r="G295" s="9" t="e">
        <f t="shared" si="23"/>
        <v>#VALUE!</v>
      </c>
      <c r="H295" s="9" t="s">
        <v>205</v>
      </c>
      <c r="I295" s="22" t="str">
        <f t="shared" si="27"/>
        <v>736802</v>
      </c>
      <c r="J295" s="22">
        <f t="shared" si="24"/>
        <v>0</v>
      </c>
      <c r="K295" s="22"/>
      <c r="L295" s="23"/>
      <c r="M295" s="22"/>
      <c r="N295" s="23"/>
      <c r="O295" s="24"/>
      <c r="P295" s="24"/>
      <c r="Q295" s="24"/>
      <c r="R295" s="24"/>
      <c r="S295" s="24"/>
      <c r="T295" s="24"/>
      <c r="U295" s="41" t="str">
        <f t="shared" si="28"/>
        <v>Utilities</v>
      </c>
      <c r="V295" s="48">
        <f>Budget!F131</f>
        <v>0</v>
      </c>
      <c r="W295" s="1" t="e">
        <f t="shared" si="25"/>
        <v>#VALUE!</v>
      </c>
      <c r="Z295" s="1" t="s">
        <v>205</v>
      </c>
      <c r="AA295" s="1">
        <v>303101</v>
      </c>
    </row>
    <row r="296" spans="5:27" x14ac:dyDescent="0.2">
      <c r="E296" s="4" t="e">
        <f t="shared" si="26"/>
        <v>#VALUE!</v>
      </c>
      <c r="G296" s="9" t="e">
        <f t="shared" si="23"/>
        <v>#VALUE!</v>
      </c>
      <c r="H296" s="9" t="s">
        <v>205</v>
      </c>
      <c r="I296" s="22" t="str">
        <f t="shared" si="27"/>
        <v>736803</v>
      </c>
      <c r="J296" s="22">
        <f t="shared" si="24"/>
        <v>0</v>
      </c>
      <c r="K296" s="22"/>
      <c r="L296" s="23"/>
      <c r="M296" s="22"/>
      <c r="N296" s="23"/>
      <c r="O296" s="24"/>
      <c r="P296" s="24"/>
      <c r="Q296" s="24"/>
      <c r="R296" s="24"/>
      <c r="S296" s="24"/>
      <c r="T296" s="24"/>
      <c r="U296" s="41" t="str">
        <f t="shared" si="28"/>
        <v>General Repairs and Maintenance</v>
      </c>
      <c r="V296" s="48">
        <f>Budget!F132</f>
        <v>0</v>
      </c>
      <c r="W296" s="1" t="e">
        <f t="shared" si="25"/>
        <v>#VALUE!</v>
      </c>
      <c r="Z296" s="1" t="s">
        <v>205</v>
      </c>
      <c r="AA296" s="1">
        <v>303101</v>
      </c>
    </row>
    <row r="297" spans="5:27" x14ac:dyDescent="0.2">
      <c r="E297" s="4" t="e">
        <f t="shared" si="26"/>
        <v>#VALUE!</v>
      </c>
      <c r="G297" s="9" t="e">
        <f t="shared" si="23"/>
        <v>#VALUE!</v>
      </c>
      <c r="H297" s="9" t="s">
        <v>205</v>
      </c>
      <c r="I297" s="22" t="str">
        <f t="shared" si="27"/>
        <v>736804</v>
      </c>
      <c r="J297" s="22">
        <f t="shared" si="24"/>
        <v>0</v>
      </c>
      <c r="K297" s="22"/>
      <c r="L297" s="23"/>
      <c r="M297" s="22"/>
      <c r="N297" s="23"/>
      <c r="O297" s="24"/>
      <c r="P297" s="24"/>
      <c r="Q297" s="24"/>
      <c r="R297" s="24"/>
      <c r="S297" s="24"/>
      <c r="T297" s="24"/>
      <c r="U297" s="41" t="str">
        <f t="shared" si="28"/>
        <v>Contracted Services / Janitorial Services</v>
      </c>
      <c r="V297" s="48">
        <f>Budget!F133</f>
        <v>0</v>
      </c>
      <c r="W297" s="1" t="e">
        <f t="shared" si="25"/>
        <v>#VALUE!</v>
      </c>
      <c r="Z297" s="1" t="s">
        <v>205</v>
      </c>
      <c r="AA297" s="1">
        <v>303101</v>
      </c>
    </row>
    <row r="298" spans="5:27" x14ac:dyDescent="0.2">
      <c r="E298" s="4" t="e">
        <f t="shared" si="26"/>
        <v>#VALUE!</v>
      </c>
      <c r="G298" s="9" t="e">
        <f t="shared" si="23"/>
        <v>#VALUE!</v>
      </c>
      <c r="H298" s="9" t="s">
        <v>205</v>
      </c>
      <c r="I298" s="22" t="str">
        <f t="shared" si="27"/>
        <v>736811</v>
      </c>
      <c r="J298" s="22">
        <f t="shared" si="24"/>
        <v>0</v>
      </c>
      <c r="K298" s="22"/>
      <c r="L298" s="23"/>
      <c r="M298" s="22"/>
      <c r="N298" s="23"/>
      <c r="O298" s="24"/>
      <c r="P298" s="24"/>
      <c r="Q298" s="24"/>
      <c r="R298" s="24"/>
      <c r="S298" s="24"/>
      <c r="T298" s="24"/>
      <c r="U298" s="41" t="str">
        <f t="shared" si="28"/>
        <v>Facility and Maintenance Supplies</v>
      </c>
      <c r="V298" s="48">
        <f>Budget!F134</f>
        <v>0</v>
      </c>
      <c r="W298" s="1" t="e">
        <f t="shared" si="25"/>
        <v>#VALUE!</v>
      </c>
      <c r="Z298" s="1" t="s">
        <v>205</v>
      </c>
      <c r="AA298" s="1">
        <v>303101</v>
      </c>
    </row>
    <row r="299" spans="5:27" x14ac:dyDescent="0.2">
      <c r="E299" s="4" t="e">
        <f t="shared" si="26"/>
        <v>#VALUE!</v>
      </c>
      <c r="G299" s="9" t="e">
        <f t="shared" si="23"/>
        <v>#VALUE!</v>
      </c>
      <c r="H299" s="9" t="s">
        <v>205</v>
      </c>
      <c r="I299" s="22" t="str">
        <f t="shared" si="27"/>
        <v>736824</v>
      </c>
      <c r="J299" s="22">
        <f t="shared" si="24"/>
        <v>0</v>
      </c>
      <c r="K299" s="22"/>
      <c r="L299" s="23"/>
      <c r="M299" s="22"/>
      <c r="N299" s="23"/>
      <c r="O299" s="24"/>
      <c r="P299" s="24"/>
      <c r="Q299" s="24"/>
      <c r="R299" s="24"/>
      <c r="S299" s="24"/>
      <c r="T299" s="24"/>
      <c r="U299" s="41" t="str">
        <f t="shared" si="28"/>
        <v>School Property Insurance</v>
      </c>
      <c r="V299" s="48">
        <f>Budget!F135</f>
        <v>0</v>
      </c>
      <c r="W299" s="1" t="e">
        <f t="shared" si="25"/>
        <v>#VALUE!</v>
      </c>
      <c r="Z299" s="1" t="s">
        <v>205</v>
      </c>
      <c r="AA299" s="1">
        <v>303101</v>
      </c>
    </row>
    <row r="300" spans="5:27" x14ac:dyDescent="0.2">
      <c r="E300" s="4" t="e">
        <f t="shared" si="26"/>
        <v>#VALUE!</v>
      </c>
      <c r="G300" s="9" t="e">
        <f t="shared" ref="G300:G345" si="29">"BV-"&amp;J300&amp;TEXT(E300,"mmyy")</f>
        <v>#VALUE!</v>
      </c>
      <c r="H300" s="9" t="s">
        <v>205</v>
      </c>
      <c r="I300" s="22" t="str">
        <f t="shared" si="27"/>
        <v>746103</v>
      </c>
      <c r="J300" s="22">
        <f t="shared" si="24"/>
        <v>0</v>
      </c>
      <c r="K300" s="22"/>
      <c r="L300" s="23"/>
      <c r="M300" s="22"/>
      <c r="N300" s="23"/>
      <c r="O300" s="24"/>
      <c r="P300" s="24"/>
      <c r="Q300" s="24"/>
      <c r="R300" s="24"/>
      <c r="S300" s="24"/>
      <c r="T300" s="24"/>
      <c r="U300" s="41" t="str">
        <f t="shared" si="28"/>
        <v>Workers' Compensation Insurance</v>
      </c>
      <c r="V300" s="48">
        <f>Budget!F136</f>
        <v>0</v>
      </c>
      <c r="W300" s="1" t="e">
        <f t="shared" si="25"/>
        <v>#VALUE!</v>
      </c>
      <c r="Z300" s="1" t="s">
        <v>205</v>
      </c>
      <c r="AA300" s="1">
        <v>303101</v>
      </c>
    </row>
    <row r="301" spans="5:27" x14ac:dyDescent="0.2">
      <c r="E301" s="4" t="e">
        <f t="shared" si="26"/>
        <v>#VALUE!</v>
      </c>
      <c r="G301" s="9" t="e">
        <f t="shared" si="29"/>
        <v>#VALUE!</v>
      </c>
      <c r="H301" s="9" t="s">
        <v>205</v>
      </c>
      <c r="I301" s="22" t="str">
        <f t="shared" si="27"/>
        <v>746502</v>
      </c>
      <c r="J301" s="22">
        <f t="shared" si="24"/>
        <v>0</v>
      </c>
      <c r="K301" s="22"/>
      <c r="L301" s="23"/>
      <c r="M301" s="22"/>
      <c r="N301" s="23"/>
      <c r="O301" s="24"/>
      <c r="P301" s="24"/>
      <c r="Q301" s="24"/>
      <c r="R301" s="24"/>
      <c r="S301" s="24"/>
      <c r="T301" s="24"/>
      <c r="U301" s="41" t="str">
        <f t="shared" si="28"/>
        <v>Vehicles</v>
      </c>
      <c r="V301" s="48">
        <f>Budget!F137</f>
        <v>0</v>
      </c>
      <c r="W301" s="1" t="e">
        <f t="shared" ref="W301:W332" si="30">$H$6</f>
        <v>#VALUE!</v>
      </c>
      <c r="Z301" s="1" t="s">
        <v>205</v>
      </c>
      <c r="AA301" s="1">
        <v>303101</v>
      </c>
    </row>
    <row r="302" spans="5:27" x14ac:dyDescent="0.2">
      <c r="E302" s="4" t="e">
        <f t="shared" si="26"/>
        <v>#VALUE!</v>
      </c>
      <c r="G302" s="9" t="e">
        <f t="shared" si="29"/>
        <v>#VALUE!</v>
      </c>
      <c r="H302" s="9" t="s">
        <v>205</v>
      </c>
      <c r="I302" s="22" t="str">
        <f t="shared" si="27"/>
        <v>746505</v>
      </c>
      <c r="J302" s="22">
        <f t="shared" ref="J302:J345" si="31">$D$4</f>
        <v>0</v>
      </c>
      <c r="K302" s="22"/>
      <c r="L302" s="23"/>
      <c r="M302" s="22"/>
      <c r="N302" s="23"/>
      <c r="O302" s="24"/>
      <c r="P302" s="24"/>
      <c r="Q302" s="24"/>
      <c r="R302" s="24"/>
      <c r="S302" s="24"/>
      <c r="T302" s="24"/>
      <c r="U302" s="41" t="str">
        <f t="shared" si="28"/>
        <v>Automobile Insurance</v>
      </c>
      <c r="V302" s="48">
        <f>Budget!F138</f>
        <v>0</v>
      </c>
      <c r="W302" s="1" t="e">
        <f t="shared" si="30"/>
        <v>#VALUE!</v>
      </c>
      <c r="Z302" s="1" t="s">
        <v>205</v>
      </c>
      <c r="AA302" s="1">
        <v>303101</v>
      </c>
    </row>
    <row r="303" spans="5:27" x14ac:dyDescent="0.2">
      <c r="E303" s="4" t="e">
        <f t="shared" si="26"/>
        <v>#VALUE!</v>
      </c>
      <c r="G303" s="9" t="e">
        <f t="shared" si="29"/>
        <v>#VALUE!</v>
      </c>
      <c r="H303" s="9" t="s">
        <v>205</v>
      </c>
      <c r="I303" s="22" t="str">
        <f t="shared" si="27"/>
        <v>746520</v>
      </c>
      <c r="J303" s="22">
        <f t="shared" si="31"/>
        <v>0</v>
      </c>
      <c r="K303" s="22"/>
      <c r="L303" s="23"/>
      <c r="M303" s="22"/>
      <c r="N303" s="23"/>
      <c r="O303" s="24"/>
      <c r="P303" s="24"/>
      <c r="Q303" s="24"/>
      <c r="R303" s="24"/>
      <c r="S303" s="24"/>
      <c r="T303" s="24"/>
      <c r="U303" s="41" t="str">
        <f t="shared" si="28"/>
        <v>Depreciation Expense</v>
      </c>
      <c r="V303" s="48">
        <f>Budget!F139</f>
        <v>0</v>
      </c>
      <c r="W303" s="1" t="e">
        <f t="shared" si="30"/>
        <v>#VALUE!</v>
      </c>
      <c r="Z303" s="1" t="s">
        <v>205</v>
      </c>
      <c r="AA303" s="1">
        <v>303101</v>
      </c>
    </row>
    <row r="304" spans="5:27" x14ac:dyDescent="0.2">
      <c r="E304" s="4" t="e">
        <f t="shared" si="26"/>
        <v>#VALUE!</v>
      </c>
      <c r="G304" s="9" t="e">
        <f t="shared" si="29"/>
        <v>#VALUE!</v>
      </c>
      <c r="H304" s="9" t="s">
        <v>205</v>
      </c>
      <c r="I304" s="22" t="str">
        <f t="shared" si="27"/>
        <v>756004</v>
      </c>
      <c r="J304" s="22">
        <f t="shared" si="31"/>
        <v>0</v>
      </c>
      <c r="K304" s="22"/>
      <c r="L304" s="23"/>
      <c r="M304" s="22"/>
      <c r="N304" s="23"/>
      <c r="O304" s="24"/>
      <c r="P304" s="24"/>
      <c r="Q304" s="24"/>
      <c r="R304" s="24"/>
      <c r="S304" s="24"/>
      <c r="T304" s="24"/>
      <c r="U304" s="41" t="str">
        <f t="shared" si="28"/>
        <v>Extracurricular Salaries</v>
      </c>
      <c r="V304" s="48">
        <f>Budget!F140</f>
        <v>0</v>
      </c>
      <c r="W304" s="1" t="e">
        <f t="shared" si="30"/>
        <v>#VALUE!</v>
      </c>
      <c r="Z304" s="1" t="s">
        <v>205</v>
      </c>
      <c r="AA304" s="1">
        <v>303101</v>
      </c>
    </row>
    <row r="305" spans="5:27" x14ac:dyDescent="0.2">
      <c r="E305" s="4" t="e">
        <f t="shared" si="26"/>
        <v>#VALUE!</v>
      </c>
      <c r="G305" s="9" t="e">
        <f t="shared" si="29"/>
        <v>#VALUE!</v>
      </c>
      <c r="H305" s="9" t="s">
        <v>205</v>
      </c>
      <c r="I305" s="22" t="str">
        <f t="shared" si="27"/>
        <v>756101</v>
      </c>
      <c r="J305" s="22">
        <f t="shared" si="31"/>
        <v>0</v>
      </c>
      <c r="K305" s="22"/>
      <c r="L305" s="23"/>
      <c r="M305" s="22"/>
      <c r="N305" s="23"/>
      <c r="O305" s="24"/>
      <c r="P305" s="24"/>
      <c r="Q305" s="24"/>
      <c r="R305" s="24"/>
      <c r="S305" s="24"/>
      <c r="T305" s="24"/>
      <c r="U305" s="41" t="str">
        <f t="shared" si="28"/>
        <v>SS Taxes, Employer Share - Extracurricular</v>
      </c>
      <c r="V305" s="48">
        <f>Budget!F141</f>
        <v>0</v>
      </c>
      <c r="W305" s="1" t="e">
        <f t="shared" si="30"/>
        <v>#VALUE!</v>
      </c>
      <c r="Z305" s="1" t="s">
        <v>205</v>
      </c>
      <c r="AA305" s="1">
        <v>303101</v>
      </c>
    </row>
    <row r="306" spans="5:27" x14ac:dyDescent="0.2">
      <c r="E306" s="4" t="e">
        <f t="shared" si="26"/>
        <v>#VALUE!</v>
      </c>
      <c r="G306" s="9" t="e">
        <f t="shared" si="29"/>
        <v>#VALUE!</v>
      </c>
      <c r="H306" s="9" t="s">
        <v>205</v>
      </c>
      <c r="I306" s="22" t="str">
        <f t="shared" si="27"/>
        <v>756102</v>
      </c>
      <c r="J306" s="22">
        <f t="shared" si="31"/>
        <v>0</v>
      </c>
      <c r="K306" s="22"/>
      <c r="L306" s="23"/>
      <c r="M306" s="22"/>
      <c r="N306" s="23"/>
      <c r="O306" s="24"/>
      <c r="P306" s="24"/>
      <c r="Q306" s="24"/>
      <c r="R306" s="24"/>
      <c r="S306" s="24"/>
      <c r="T306" s="24"/>
      <c r="U306" s="41" t="str">
        <f t="shared" si="28"/>
        <v>Life &amp; Disability Insurance - Extracurricular</v>
      </c>
      <c r="V306" s="48">
        <f>Budget!F142</f>
        <v>0</v>
      </c>
      <c r="W306" s="1" t="e">
        <f t="shared" si="30"/>
        <v>#VALUE!</v>
      </c>
      <c r="Z306" s="1" t="s">
        <v>205</v>
      </c>
      <c r="AA306" s="1">
        <v>303101</v>
      </c>
    </row>
    <row r="307" spans="5:27" x14ac:dyDescent="0.2">
      <c r="E307" s="4" t="e">
        <f t="shared" ref="E307:E345" si="32">DATE(YEAR(E139),MONTH(E139)+1,DAY(E139))</f>
        <v>#VALUE!</v>
      </c>
      <c r="G307" s="9" t="e">
        <f t="shared" si="29"/>
        <v>#VALUE!</v>
      </c>
      <c r="H307" s="9" t="s">
        <v>205</v>
      </c>
      <c r="I307" s="22" t="str">
        <f t="shared" ref="I307:I370" si="33">I139</f>
        <v>756106</v>
      </c>
      <c r="J307" s="22">
        <f t="shared" si="31"/>
        <v>0</v>
      </c>
      <c r="K307" s="22"/>
      <c r="L307" s="23"/>
      <c r="M307" s="22"/>
      <c r="N307" s="23"/>
      <c r="O307" s="24"/>
      <c r="P307" s="24"/>
      <c r="Q307" s="24"/>
      <c r="R307" s="24"/>
      <c r="S307" s="24"/>
      <c r="T307" s="24"/>
      <c r="U307" s="41" t="str">
        <f t="shared" ref="U307:U370" si="34">U139</f>
        <v>Retirement - Extracurricular</v>
      </c>
      <c r="V307" s="48">
        <f>Budget!F143</f>
        <v>0</v>
      </c>
      <c r="W307" s="1" t="e">
        <f t="shared" si="30"/>
        <v>#VALUE!</v>
      </c>
      <c r="Z307" s="1" t="s">
        <v>205</v>
      </c>
      <c r="AA307" s="1">
        <v>303101</v>
      </c>
    </row>
    <row r="308" spans="5:27" x14ac:dyDescent="0.2">
      <c r="E308" s="4" t="e">
        <f t="shared" si="32"/>
        <v>#VALUE!</v>
      </c>
      <c r="G308" s="9" t="e">
        <f t="shared" si="29"/>
        <v>#VALUE!</v>
      </c>
      <c r="H308" s="9" t="s">
        <v>205</v>
      </c>
      <c r="I308" s="22" t="str">
        <f t="shared" si="33"/>
        <v>756111</v>
      </c>
      <c r="J308" s="22">
        <f t="shared" si="31"/>
        <v>0</v>
      </c>
      <c r="K308" s="22"/>
      <c r="L308" s="23"/>
      <c r="M308" s="22"/>
      <c r="N308" s="23"/>
      <c r="O308" s="24"/>
      <c r="P308" s="24"/>
      <c r="Q308" s="24"/>
      <c r="R308" s="24"/>
      <c r="S308" s="24"/>
      <c r="T308" s="24"/>
      <c r="U308" s="41" t="str">
        <f t="shared" si="34"/>
        <v>Health Insurance - Extracurricular</v>
      </c>
      <c r="V308" s="48">
        <f>Budget!F144</f>
        <v>0</v>
      </c>
      <c r="W308" s="1" t="e">
        <f t="shared" si="30"/>
        <v>#VALUE!</v>
      </c>
      <c r="Z308" s="1" t="s">
        <v>205</v>
      </c>
      <c r="AA308" s="1">
        <v>303101</v>
      </c>
    </row>
    <row r="309" spans="5:27" x14ac:dyDescent="0.2">
      <c r="E309" s="4" t="e">
        <f t="shared" si="32"/>
        <v>#VALUE!</v>
      </c>
      <c r="G309" s="9" t="e">
        <f t="shared" si="29"/>
        <v>#VALUE!</v>
      </c>
      <c r="H309" s="9" t="s">
        <v>205</v>
      </c>
      <c r="I309" s="22" t="str">
        <f t="shared" si="33"/>
        <v>756240</v>
      </c>
      <c r="J309" s="22">
        <f t="shared" si="31"/>
        <v>0</v>
      </c>
      <c r="K309" s="22"/>
      <c r="L309" s="23"/>
      <c r="M309" s="22"/>
      <c r="N309" s="23"/>
      <c r="O309" s="24"/>
      <c r="P309" s="24"/>
      <c r="Q309" s="24"/>
      <c r="R309" s="24"/>
      <c r="S309" s="24"/>
      <c r="T309" s="24"/>
      <c r="U309" s="41" t="str">
        <f t="shared" si="34"/>
        <v>Student Activities Expenditures</v>
      </c>
      <c r="V309" s="48">
        <f>Budget!F145</f>
        <v>0</v>
      </c>
      <c r="W309" s="1" t="e">
        <f t="shared" si="30"/>
        <v>#VALUE!</v>
      </c>
      <c r="Z309" s="1" t="s">
        <v>205</v>
      </c>
      <c r="AA309" s="1">
        <v>303101</v>
      </c>
    </row>
    <row r="310" spans="5:27" x14ac:dyDescent="0.2">
      <c r="E310" s="4" t="e">
        <f t="shared" si="32"/>
        <v>#VALUE!</v>
      </c>
      <c r="G310" s="9" t="e">
        <f t="shared" si="29"/>
        <v>#VALUE!</v>
      </c>
      <c r="H310" s="9" t="s">
        <v>205</v>
      </c>
      <c r="I310" s="22" t="str">
        <f t="shared" si="33"/>
        <v>776004</v>
      </c>
      <c r="J310" s="22">
        <f t="shared" si="31"/>
        <v>0</v>
      </c>
      <c r="K310" s="22"/>
      <c r="L310" s="23"/>
      <c r="M310" s="22"/>
      <c r="N310" s="23"/>
      <c r="O310" s="24"/>
      <c r="P310" s="24"/>
      <c r="Q310" s="24"/>
      <c r="R310" s="24"/>
      <c r="S310" s="24"/>
      <c r="T310" s="24"/>
      <c r="U310" s="41" t="str">
        <f t="shared" si="34"/>
        <v>Salaries - Coaches</v>
      </c>
      <c r="V310" s="48">
        <f>Budget!F146</f>
        <v>0</v>
      </c>
      <c r="W310" s="1" t="e">
        <f t="shared" si="30"/>
        <v>#VALUE!</v>
      </c>
      <c r="Z310" s="1" t="s">
        <v>205</v>
      </c>
      <c r="AA310" s="1">
        <v>303101</v>
      </c>
    </row>
    <row r="311" spans="5:27" x14ac:dyDescent="0.2">
      <c r="E311" s="4" t="e">
        <f t="shared" si="32"/>
        <v>#VALUE!</v>
      </c>
      <c r="G311" s="9" t="e">
        <f t="shared" si="29"/>
        <v>#VALUE!</v>
      </c>
      <c r="H311" s="9" t="s">
        <v>205</v>
      </c>
      <c r="I311" s="22" t="str">
        <f t="shared" si="33"/>
        <v>776101</v>
      </c>
      <c r="J311" s="22">
        <f t="shared" si="31"/>
        <v>0</v>
      </c>
      <c r="K311" s="22"/>
      <c r="L311" s="23"/>
      <c r="M311" s="22"/>
      <c r="N311" s="23"/>
      <c r="O311" s="24"/>
      <c r="P311" s="24"/>
      <c r="Q311" s="24"/>
      <c r="R311" s="24"/>
      <c r="S311" s="24"/>
      <c r="T311" s="24"/>
      <c r="U311" s="41" t="str">
        <f t="shared" si="34"/>
        <v>SS Taxes, Employer Share - Coaches</v>
      </c>
      <c r="V311" s="48">
        <f>Budget!F147</f>
        <v>0</v>
      </c>
      <c r="W311" s="1" t="e">
        <f t="shared" si="30"/>
        <v>#VALUE!</v>
      </c>
      <c r="Z311" s="1" t="s">
        <v>205</v>
      </c>
      <c r="AA311" s="1">
        <v>303101</v>
      </c>
    </row>
    <row r="312" spans="5:27" x14ac:dyDescent="0.2">
      <c r="E312" s="4" t="e">
        <f t="shared" si="32"/>
        <v>#VALUE!</v>
      </c>
      <c r="G312" s="9" t="e">
        <f t="shared" si="29"/>
        <v>#VALUE!</v>
      </c>
      <c r="H312" s="9" t="s">
        <v>205</v>
      </c>
      <c r="I312" s="22" t="str">
        <f t="shared" si="33"/>
        <v>776102</v>
      </c>
      <c r="J312" s="22">
        <f t="shared" si="31"/>
        <v>0</v>
      </c>
      <c r="K312" s="22"/>
      <c r="L312" s="23"/>
      <c r="M312" s="22"/>
      <c r="N312" s="23"/>
      <c r="O312" s="24"/>
      <c r="P312" s="24"/>
      <c r="Q312" s="24"/>
      <c r="R312" s="24"/>
      <c r="S312" s="24"/>
      <c r="T312" s="24"/>
      <c r="U312" s="41" t="str">
        <f t="shared" si="34"/>
        <v>Life &amp; Disability Insurance - Coaches</v>
      </c>
      <c r="V312" s="48">
        <f>Budget!F148</f>
        <v>0</v>
      </c>
      <c r="W312" s="1" t="e">
        <f t="shared" si="30"/>
        <v>#VALUE!</v>
      </c>
      <c r="Z312" s="1" t="s">
        <v>205</v>
      </c>
      <c r="AA312" s="1">
        <v>303101</v>
      </c>
    </row>
    <row r="313" spans="5:27" x14ac:dyDescent="0.2">
      <c r="E313" s="4" t="e">
        <f t="shared" si="32"/>
        <v>#VALUE!</v>
      </c>
      <c r="G313" s="9" t="e">
        <f t="shared" si="29"/>
        <v>#VALUE!</v>
      </c>
      <c r="H313" s="9" t="s">
        <v>205</v>
      </c>
      <c r="I313" s="22" t="str">
        <f t="shared" si="33"/>
        <v>776106</v>
      </c>
      <c r="J313" s="22">
        <f t="shared" si="31"/>
        <v>0</v>
      </c>
      <c r="K313" s="22"/>
      <c r="L313" s="23"/>
      <c r="M313" s="22"/>
      <c r="N313" s="23"/>
      <c r="O313" s="24"/>
      <c r="P313" s="24"/>
      <c r="Q313" s="24"/>
      <c r="R313" s="24"/>
      <c r="S313" s="24"/>
      <c r="T313" s="24"/>
      <c r="U313" s="41" t="str">
        <f t="shared" si="34"/>
        <v>Retirement - Coaches</v>
      </c>
      <c r="V313" s="48">
        <f>Budget!F149</f>
        <v>0</v>
      </c>
      <c r="W313" s="1" t="e">
        <f t="shared" si="30"/>
        <v>#VALUE!</v>
      </c>
      <c r="Z313" s="1" t="s">
        <v>205</v>
      </c>
      <c r="AA313" s="1">
        <v>303101</v>
      </c>
    </row>
    <row r="314" spans="5:27" x14ac:dyDescent="0.2">
      <c r="E314" s="4" t="e">
        <f t="shared" si="32"/>
        <v>#VALUE!</v>
      </c>
      <c r="G314" s="9" t="e">
        <f t="shared" si="29"/>
        <v>#VALUE!</v>
      </c>
      <c r="H314" s="9" t="s">
        <v>205</v>
      </c>
      <c r="I314" s="22" t="str">
        <f t="shared" si="33"/>
        <v>776111</v>
      </c>
      <c r="J314" s="22">
        <f t="shared" si="31"/>
        <v>0</v>
      </c>
      <c r="K314" s="22"/>
      <c r="L314" s="23"/>
      <c r="M314" s="22"/>
      <c r="N314" s="23"/>
      <c r="O314" s="24"/>
      <c r="P314" s="24"/>
      <c r="Q314" s="24"/>
      <c r="R314" s="24"/>
      <c r="S314" s="24"/>
      <c r="T314" s="24"/>
      <c r="U314" s="41" t="str">
        <f t="shared" si="34"/>
        <v>Health Insurance - Coaches</v>
      </c>
      <c r="V314" s="48">
        <f>Budget!F150</f>
        <v>0</v>
      </c>
      <c r="W314" s="1" t="e">
        <f t="shared" si="30"/>
        <v>#VALUE!</v>
      </c>
      <c r="Z314" s="1" t="s">
        <v>205</v>
      </c>
      <c r="AA314" s="1">
        <v>303101</v>
      </c>
    </row>
    <row r="315" spans="5:27" x14ac:dyDescent="0.2">
      <c r="E315" s="4" t="e">
        <f t="shared" si="32"/>
        <v>#VALUE!</v>
      </c>
      <c r="G315" s="9" t="e">
        <f t="shared" si="29"/>
        <v>#VALUE!</v>
      </c>
      <c r="H315" s="9" t="s">
        <v>205</v>
      </c>
      <c r="I315" s="22" t="str">
        <f t="shared" si="33"/>
        <v>776205</v>
      </c>
      <c r="J315" s="22">
        <f t="shared" si="31"/>
        <v>0</v>
      </c>
      <c r="K315" s="22"/>
      <c r="L315" s="23"/>
      <c r="M315" s="22"/>
      <c r="N315" s="23"/>
      <c r="O315" s="24"/>
      <c r="P315" s="24"/>
      <c r="Q315" s="24"/>
      <c r="R315" s="24"/>
      <c r="S315" s="24"/>
      <c r="T315" s="24"/>
      <c r="U315" s="41" t="str">
        <f t="shared" si="34"/>
        <v>Contracted Services - Athletic</v>
      </c>
      <c r="V315" s="48">
        <f>Budget!F151</f>
        <v>0</v>
      </c>
      <c r="W315" s="1" t="e">
        <f t="shared" si="30"/>
        <v>#VALUE!</v>
      </c>
      <c r="Z315" s="1" t="s">
        <v>205</v>
      </c>
      <c r="AA315" s="1">
        <v>303101</v>
      </c>
    </row>
    <row r="316" spans="5:27" x14ac:dyDescent="0.2">
      <c r="E316" s="4" t="e">
        <f t="shared" si="32"/>
        <v>#VALUE!</v>
      </c>
      <c r="G316" s="9" t="e">
        <f t="shared" si="29"/>
        <v>#VALUE!</v>
      </c>
      <c r="H316" s="9" t="s">
        <v>205</v>
      </c>
      <c r="I316" s="22" t="str">
        <f t="shared" si="33"/>
        <v>776350</v>
      </c>
      <c r="J316" s="22">
        <f t="shared" si="31"/>
        <v>0</v>
      </c>
      <c r="K316" s="22"/>
      <c r="L316" s="23"/>
      <c r="M316" s="22"/>
      <c r="N316" s="23"/>
      <c r="O316" s="24"/>
      <c r="P316" s="24"/>
      <c r="Q316" s="24"/>
      <c r="R316" s="24"/>
      <c r="S316" s="24"/>
      <c r="T316" s="24"/>
      <c r="U316" s="41" t="str">
        <f t="shared" si="34"/>
        <v>Athletic Expenditures</v>
      </c>
      <c r="V316" s="48">
        <f>Budget!F152</f>
        <v>0</v>
      </c>
      <c r="W316" s="1" t="e">
        <f t="shared" si="30"/>
        <v>#VALUE!</v>
      </c>
      <c r="Z316" s="1" t="s">
        <v>205</v>
      </c>
      <c r="AA316" s="1">
        <v>303101</v>
      </c>
    </row>
    <row r="317" spans="5:27" x14ac:dyDescent="0.2">
      <c r="E317" s="4" t="e">
        <f t="shared" si="32"/>
        <v>#VALUE!</v>
      </c>
      <c r="G317" s="9" t="e">
        <f t="shared" si="29"/>
        <v>#VALUE!</v>
      </c>
      <c r="H317" s="9" t="s">
        <v>205</v>
      </c>
      <c r="I317" s="22" t="str">
        <f t="shared" si="33"/>
        <v>781004</v>
      </c>
      <c r="J317" s="22">
        <f t="shared" si="31"/>
        <v>0</v>
      </c>
      <c r="K317" s="22"/>
      <c r="L317" s="23"/>
      <c r="M317" s="22"/>
      <c r="N317" s="23"/>
      <c r="O317" s="24"/>
      <c r="P317" s="24"/>
      <c r="Q317" s="24"/>
      <c r="R317" s="24"/>
      <c r="S317" s="24"/>
      <c r="T317" s="24"/>
      <c r="U317" s="41" t="str">
        <f t="shared" si="34"/>
        <v>Salaries - Cafeteria</v>
      </c>
      <c r="V317" s="48">
        <f>Budget!F153</f>
        <v>0</v>
      </c>
      <c r="W317" s="1" t="e">
        <f t="shared" si="30"/>
        <v>#VALUE!</v>
      </c>
      <c r="Z317" s="1" t="s">
        <v>205</v>
      </c>
      <c r="AA317" s="1">
        <v>303101</v>
      </c>
    </row>
    <row r="318" spans="5:27" x14ac:dyDescent="0.2">
      <c r="E318" s="4" t="e">
        <f t="shared" si="32"/>
        <v>#VALUE!</v>
      </c>
      <c r="G318" s="9" t="e">
        <f t="shared" si="29"/>
        <v>#VALUE!</v>
      </c>
      <c r="H318" s="9" t="s">
        <v>205</v>
      </c>
      <c r="I318" s="22" t="str">
        <f t="shared" si="33"/>
        <v>781101</v>
      </c>
      <c r="J318" s="22">
        <f t="shared" si="31"/>
        <v>0</v>
      </c>
      <c r="K318" s="22"/>
      <c r="L318" s="23"/>
      <c r="M318" s="22"/>
      <c r="N318" s="23"/>
      <c r="O318" s="24"/>
      <c r="P318" s="24"/>
      <c r="Q318" s="24"/>
      <c r="R318" s="24"/>
      <c r="S318" s="24"/>
      <c r="T318" s="24"/>
      <c r="U318" s="41" t="str">
        <f t="shared" si="34"/>
        <v>SS Taxes, Empoyer Share - Cafeteria</v>
      </c>
      <c r="V318" s="48">
        <f>Budget!F154</f>
        <v>0</v>
      </c>
      <c r="W318" s="1" t="e">
        <f t="shared" si="30"/>
        <v>#VALUE!</v>
      </c>
      <c r="Z318" s="1" t="s">
        <v>205</v>
      </c>
      <c r="AA318" s="1">
        <v>303101</v>
      </c>
    </row>
    <row r="319" spans="5:27" x14ac:dyDescent="0.2">
      <c r="E319" s="4" t="e">
        <f t="shared" si="32"/>
        <v>#VALUE!</v>
      </c>
      <c r="G319" s="9" t="e">
        <f t="shared" si="29"/>
        <v>#VALUE!</v>
      </c>
      <c r="H319" s="9" t="s">
        <v>205</v>
      </c>
      <c r="I319" s="22" t="str">
        <f t="shared" si="33"/>
        <v>781102</v>
      </c>
      <c r="J319" s="22">
        <f t="shared" si="31"/>
        <v>0</v>
      </c>
      <c r="K319" s="22"/>
      <c r="L319" s="23"/>
      <c r="M319" s="22"/>
      <c r="N319" s="23"/>
      <c r="O319" s="24"/>
      <c r="P319" s="24"/>
      <c r="Q319" s="24"/>
      <c r="R319" s="24"/>
      <c r="S319" s="24"/>
      <c r="T319" s="24"/>
      <c r="U319" s="41" t="str">
        <f t="shared" si="34"/>
        <v>Life &amp; Disability Insurance - Cafeteria</v>
      </c>
      <c r="V319" s="48">
        <f>Budget!F155</f>
        <v>0</v>
      </c>
      <c r="W319" s="1" t="e">
        <f t="shared" si="30"/>
        <v>#VALUE!</v>
      </c>
      <c r="Z319" s="1" t="s">
        <v>205</v>
      </c>
      <c r="AA319" s="1">
        <v>303101</v>
      </c>
    </row>
    <row r="320" spans="5:27" x14ac:dyDescent="0.2">
      <c r="E320" s="4" t="e">
        <f t="shared" si="32"/>
        <v>#VALUE!</v>
      </c>
      <c r="G320" s="9" t="e">
        <f t="shared" si="29"/>
        <v>#VALUE!</v>
      </c>
      <c r="H320" s="9" t="s">
        <v>205</v>
      </c>
      <c r="I320" s="22" t="str">
        <f t="shared" si="33"/>
        <v>781106</v>
      </c>
      <c r="J320" s="22">
        <f t="shared" si="31"/>
        <v>0</v>
      </c>
      <c r="K320" s="22"/>
      <c r="L320" s="23"/>
      <c r="M320" s="22"/>
      <c r="N320" s="23"/>
      <c r="O320" s="24"/>
      <c r="P320" s="24"/>
      <c r="Q320" s="24"/>
      <c r="R320" s="24"/>
      <c r="S320" s="24"/>
      <c r="T320" s="24"/>
      <c r="U320" s="41" t="str">
        <f t="shared" si="34"/>
        <v>Retirement-Cafeteria</v>
      </c>
      <c r="V320" s="48">
        <f>Budget!F156</f>
        <v>0</v>
      </c>
      <c r="W320" s="1" t="e">
        <f t="shared" si="30"/>
        <v>#VALUE!</v>
      </c>
      <c r="Z320" s="1" t="s">
        <v>205</v>
      </c>
      <c r="AA320" s="1">
        <v>303101</v>
      </c>
    </row>
    <row r="321" spans="5:27" x14ac:dyDescent="0.2">
      <c r="E321" s="4" t="e">
        <f t="shared" si="32"/>
        <v>#VALUE!</v>
      </c>
      <c r="G321" s="9" t="e">
        <f t="shared" si="29"/>
        <v>#VALUE!</v>
      </c>
      <c r="H321" s="9" t="s">
        <v>205</v>
      </c>
      <c r="I321" s="22" t="str">
        <f t="shared" si="33"/>
        <v>781111</v>
      </c>
      <c r="J321" s="22">
        <f t="shared" si="31"/>
        <v>0</v>
      </c>
      <c r="K321" s="22"/>
      <c r="L321" s="23"/>
      <c r="M321" s="22"/>
      <c r="N321" s="23"/>
      <c r="O321" s="24"/>
      <c r="P321" s="24"/>
      <c r="Q321" s="24"/>
      <c r="R321" s="24"/>
      <c r="S321" s="24"/>
      <c r="T321" s="24"/>
      <c r="U321" s="41" t="str">
        <f t="shared" si="34"/>
        <v>Health Insurance - Cafeteria</v>
      </c>
      <c r="V321" s="48">
        <f>Budget!F157</f>
        <v>0</v>
      </c>
      <c r="W321" s="1" t="e">
        <f t="shared" si="30"/>
        <v>#VALUE!</v>
      </c>
      <c r="Z321" s="1" t="s">
        <v>205</v>
      </c>
      <c r="AA321" s="1">
        <v>303101</v>
      </c>
    </row>
    <row r="322" spans="5:27" x14ac:dyDescent="0.2">
      <c r="E322" s="4" t="e">
        <f t="shared" si="32"/>
        <v>#VALUE!</v>
      </c>
      <c r="G322" s="9" t="e">
        <f t="shared" si="29"/>
        <v>#VALUE!</v>
      </c>
      <c r="H322" s="9" t="s">
        <v>205</v>
      </c>
      <c r="I322" s="22" t="str">
        <f t="shared" si="33"/>
        <v>781320</v>
      </c>
      <c r="J322" s="22">
        <f t="shared" si="31"/>
        <v>0</v>
      </c>
      <c r="K322" s="22"/>
      <c r="L322" s="23"/>
      <c r="M322" s="22"/>
      <c r="N322" s="23"/>
      <c r="O322" s="24"/>
      <c r="P322" s="24"/>
      <c r="Q322" s="24"/>
      <c r="R322" s="24"/>
      <c r="S322" s="24"/>
      <c r="T322" s="24"/>
      <c r="U322" s="41" t="str">
        <f t="shared" si="34"/>
        <v>Supplies-Cafeteria</v>
      </c>
      <c r="V322" s="48">
        <f>Budget!F158</f>
        <v>0</v>
      </c>
      <c r="W322" s="1" t="e">
        <f t="shared" si="30"/>
        <v>#VALUE!</v>
      </c>
      <c r="Z322" s="1" t="s">
        <v>205</v>
      </c>
      <c r="AA322" s="1">
        <v>303101</v>
      </c>
    </row>
    <row r="323" spans="5:27" x14ac:dyDescent="0.2">
      <c r="E323" s="4" t="e">
        <f t="shared" si="32"/>
        <v>#VALUE!</v>
      </c>
      <c r="G323" s="9" t="e">
        <f t="shared" si="29"/>
        <v>#VALUE!</v>
      </c>
      <c r="H323" s="9" t="s">
        <v>205</v>
      </c>
      <c r="I323" s="22" t="str">
        <f t="shared" si="33"/>
        <v>781350</v>
      </c>
      <c r="J323" s="22">
        <f t="shared" si="31"/>
        <v>0</v>
      </c>
      <c r="K323" s="22"/>
      <c r="L323" s="23"/>
      <c r="M323" s="22"/>
      <c r="N323" s="23"/>
      <c r="O323" s="24"/>
      <c r="P323" s="24"/>
      <c r="Q323" s="24"/>
      <c r="R323" s="24"/>
      <c r="S323" s="24"/>
      <c r="T323" s="24"/>
      <c r="U323" s="41" t="str">
        <f t="shared" si="34"/>
        <v>Other Expenditures-Cafeteria</v>
      </c>
      <c r="V323" s="48">
        <f>Budget!F159</f>
        <v>0</v>
      </c>
      <c r="W323" s="1" t="e">
        <f t="shared" si="30"/>
        <v>#VALUE!</v>
      </c>
      <c r="Z323" s="1" t="s">
        <v>205</v>
      </c>
      <c r="AA323" s="1">
        <v>303101</v>
      </c>
    </row>
    <row r="324" spans="5:27" x14ac:dyDescent="0.2">
      <c r="E324" s="4" t="e">
        <f t="shared" si="32"/>
        <v>#VALUE!</v>
      </c>
      <c r="G324" s="9" t="e">
        <f t="shared" si="29"/>
        <v>#VALUE!</v>
      </c>
      <c r="H324" s="9" t="s">
        <v>205</v>
      </c>
      <c r="I324" s="22" t="str">
        <f t="shared" si="33"/>
        <v>781442</v>
      </c>
      <c r="J324" s="22">
        <f t="shared" si="31"/>
        <v>0</v>
      </c>
      <c r="K324" s="22"/>
      <c r="L324" s="23"/>
      <c r="M324" s="22"/>
      <c r="N324" s="23"/>
      <c r="O324" s="24"/>
      <c r="P324" s="24"/>
      <c r="Q324" s="24"/>
      <c r="R324" s="24"/>
      <c r="S324" s="24"/>
      <c r="T324" s="24"/>
      <c r="U324" s="41" t="str">
        <f t="shared" si="34"/>
        <v>Food and Beverage - Cafeteria</v>
      </c>
      <c r="V324" s="48">
        <f>Budget!F160</f>
        <v>0</v>
      </c>
      <c r="W324" s="1" t="e">
        <f t="shared" si="30"/>
        <v>#VALUE!</v>
      </c>
      <c r="Z324" s="1" t="s">
        <v>205</v>
      </c>
      <c r="AA324" s="1">
        <v>303101</v>
      </c>
    </row>
    <row r="325" spans="5:27" x14ac:dyDescent="0.2">
      <c r="E325" s="4" t="e">
        <f t="shared" si="32"/>
        <v>#VALUE!</v>
      </c>
      <c r="G325" s="9" t="e">
        <f t="shared" si="29"/>
        <v>#VALUE!</v>
      </c>
      <c r="H325" s="9" t="s">
        <v>205</v>
      </c>
      <c r="I325" s="22" t="str">
        <f t="shared" si="33"/>
        <v>781701</v>
      </c>
      <c r="J325" s="22">
        <f t="shared" si="31"/>
        <v>0</v>
      </c>
      <c r="K325" s="22"/>
      <c r="L325" s="23"/>
      <c r="M325" s="22"/>
      <c r="N325" s="23"/>
      <c r="O325" s="24"/>
      <c r="P325" s="24"/>
      <c r="Q325" s="24"/>
      <c r="R325" s="24"/>
      <c r="S325" s="24"/>
      <c r="T325" s="24"/>
      <c r="U325" s="41" t="str">
        <f t="shared" si="34"/>
        <v>Equipment-Cafeteria</v>
      </c>
      <c r="V325" s="48">
        <f>Budget!F161</f>
        <v>0</v>
      </c>
      <c r="W325" s="1" t="e">
        <f t="shared" si="30"/>
        <v>#VALUE!</v>
      </c>
      <c r="Z325" s="1" t="s">
        <v>205</v>
      </c>
      <c r="AA325" s="1">
        <v>303101</v>
      </c>
    </row>
    <row r="326" spans="5:27" x14ac:dyDescent="0.2">
      <c r="E326" s="4" t="e">
        <f t="shared" si="32"/>
        <v>#VALUE!</v>
      </c>
      <c r="G326" s="9" t="e">
        <f t="shared" si="29"/>
        <v>#VALUE!</v>
      </c>
      <c r="H326" s="9" t="s">
        <v>205</v>
      </c>
      <c r="I326" s="22" t="str">
        <f t="shared" si="33"/>
        <v>781702</v>
      </c>
      <c r="J326" s="22">
        <f t="shared" si="31"/>
        <v>0</v>
      </c>
      <c r="K326" s="22"/>
      <c r="L326" s="23"/>
      <c r="M326" s="22"/>
      <c r="N326" s="23"/>
      <c r="O326" s="24"/>
      <c r="P326" s="24"/>
      <c r="Q326" s="24"/>
      <c r="R326" s="24"/>
      <c r="S326" s="24"/>
      <c r="T326" s="24"/>
      <c r="U326" s="41" t="str">
        <f t="shared" si="34"/>
        <v>Utilities-Cafeteria</v>
      </c>
      <c r="V326" s="48">
        <f>Budget!F162</f>
        <v>0</v>
      </c>
      <c r="W326" s="1" t="e">
        <f t="shared" si="30"/>
        <v>#VALUE!</v>
      </c>
      <c r="Z326" s="1" t="s">
        <v>205</v>
      </c>
      <c r="AA326" s="1">
        <v>303101</v>
      </c>
    </row>
    <row r="327" spans="5:27" x14ac:dyDescent="0.2">
      <c r="E327" s="4" t="e">
        <f t="shared" si="32"/>
        <v>#VALUE!</v>
      </c>
      <c r="G327" s="9" t="e">
        <f t="shared" si="29"/>
        <v>#VALUE!</v>
      </c>
      <c r="H327" s="9" t="s">
        <v>205</v>
      </c>
      <c r="I327" s="22" t="str">
        <f t="shared" si="33"/>
        <v>781703</v>
      </c>
      <c r="J327" s="22">
        <f t="shared" si="31"/>
        <v>0</v>
      </c>
      <c r="K327" s="22"/>
      <c r="L327" s="23"/>
      <c r="M327" s="22"/>
      <c r="N327" s="23"/>
      <c r="O327" s="24"/>
      <c r="P327" s="24"/>
      <c r="Q327" s="24"/>
      <c r="R327" s="24"/>
      <c r="S327" s="24"/>
      <c r="T327" s="24"/>
      <c r="U327" s="41" t="str">
        <f t="shared" si="34"/>
        <v>Repairs &amp; Maintenance-Cafeteria</v>
      </c>
      <c r="V327" s="48">
        <f>Budget!F163</f>
        <v>0</v>
      </c>
      <c r="W327" s="1" t="e">
        <f t="shared" si="30"/>
        <v>#VALUE!</v>
      </c>
      <c r="Z327" s="1" t="s">
        <v>205</v>
      </c>
      <c r="AA327" s="1">
        <v>303101</v>
      </c>
    </row>
    <row r="328" spans="5:27" x14ac:dyDescent="0.2">
      <c r="E328" s="4" t="e">
        <f t="shared" si="32"/>
        <v>#VALUE!</v>
      </c>
      <c r="G328" s="9" t="e">
        <f t="shared" si="29"/>
        <v>#VALUE!</v>
      </c>
      <c r="H328" s="9" t="s">
        <v>205</v>
      </c>
      <c r="I328" s="22" t="str">
        <f t="shared" si="33"/>
        <v>796500</v>
      </c>
      <c r="J328" s="22">
        <f t="shared" si="31"/>
        <v>0</v>
      </c>
      <c r="K328" s="22"/>
      <c r="L328" s="23"/>
      <c r="M328" s="22"/>
      <c r="N328" s="23"/>
      <c r="O328" s="24"/>
      <c r="P328" s="24"/>
      <c r="Q328" s="24"/>
      <c r="R328" s="24"/>
      <c r="S328" s="24"/>
      <c r="T328" s="24"/>
      <c r="U328" s="41" t="str">
        <f t="shared" si="34"/>
        <v>Student Services</v>
      </c>
      <c r="V328" s="48">
        <f>Budget!F164</f>
        <v>0</v>
      </c>
      <c r="W328" s="1" t="e">
        <f t="shared" si="30"/>
        <v>#VALUE!</v>
      </c>
      <c r="Z328" s="1" t="s">
        <v>205</v>
      </c>
      <c r="AA328" s="1">
        <v>303101</v>
      </c>
    </row>
    <row r="329" spans="5:27" x14ac:dyDescent="0.2">
      <c r="E329" s="4" t="e">
        <f t="shared" si="32"/>
        <v>#VALUE!</v>
      </c>
      <c r="G329" s="9" t="e">
        <f t="shared" si="29"/>
        <v>#VALUE!</v>
      </c>
      <c r="H329" s="9" t="s">
        <v>205</v>
      </c>
      <c r="I329" s="22" t="str">
        <f t="shared" si="33"/>
        <v>796530</v>
      </c>
      <c r="J329" s="22">
        <f t="shared" si="31"/>
        <v>0</v>
      </c>
      <c r="K329" s="22"/>
      <c r="L329" s="23"/>
      <c r="M329" s="22"/>
      <c r="N329" s="23"/>
      <c r="O329" s="24"/>
      <c r="P329" s="24"/>
      <c r="Q329" s="24"/>
      <c r="R329" s="24"/>
      <c r="S329" s="24"/>
      <c r="T329" s="24"/>
      <c r="U329" s="41" t="str">
        <f t="shared" si="34"/>
        <v>Pupil Transportation (Net)</v>
      </c>
      <c r="V329" s="48">
        <f>Budget!F165</f>
        <v>0</v>
      </c>
      <c r="W329" s="1" t="e">
        <f t="shared" si="30"/>
        <v>#VALUE!</v>
      </c>
      <c r="Z329" s="1" t="s">
        <v>205</v>
      </c>
      <c r="AA329" s="1">
        <v>303101</v>
      </c>
    </row>
    <row r="330" spans="5:27" x14ac:dyDescent="0.2">
      <c r="E330" s="4" t="e">
        <f t="shared" si="32"/>
        <v>#VALUE!</v>
      </c>
      <c r="G330" s="9" t="e">
        <f t="shared" si="29"/>
        <v>#VALUE!</v>
      </c>
      <c r="H330" s="9" t="s">
        <v>205</v>
      </c>
      <c r="I330" s="22" t="str">
        <f t="shared" si="33"/>
        <v>816004</v>
      </c>
      <c r="J330" s="22">
        <f t="shared" si="31"/>
        <v>0</v>
      </c>
      <c r="K330" s="22"/>
      <c r="L330" s="23"/>
      <c r="M330" s="22"/>
      <c r="N330" s="23"/>
      <c r="O330" s="24"/>
      <c r="P330" s="24"/>
      <c r="Q330" s="24"/>
      <c r="R330" s="24"/>
      <c r="S330" s="24"/>
      <c r="T330" s="24"/>
      <c r="U330" s="41" t="str">
        <f t="shared" si="34"/>
        <v xml:space="preserve">Salaries - Extended Day Care </v>
      </c>
      <c r="V330" s="48">
        <f>Budget!F166</f>
        <v>0</v>
      </c>
      <c r="W330" s="1" t="e">
        <f t="shared" si="30"/>
        <v>#VALUE!</v>
      </c>
      <c r="Z330" s="1" t="s">
        <v>205</v>
      </c>
      <c r="AA330" s="1">
        <v>303101</v>
      </c>
    </row>
    <row r="331" spans="5:27" x14ac:dyDescent="0.2">
      <c r="E331" s="4" t="e">
        <f t="shared" si="32"/>
        <v>#VALUE!</v>
      </c>
      <c r="G331" s="9" t="e">
        <f t="shared" si="29"/>
        <v>#VALUE!</v>
      </c>
      <c r="H331" s="9" t="s">
        <v>205</v>
      </c>
      <c r="I331" s="22" t="str">
        <f t="shared" si="33"/>
        <v>816101</v>
      </c>
      <c r="J331" s="22">
        <f t="shared" si="31"/>
        <v>0</v>
      </c>
      <c r="K331" s="22"/>
      <c r="L331" s="23"/>
      <c r="M331" s="22"/>
      <c r="N331" s="23"/>
      <c r="O331" s="24"/>
      <c r="P331" s="24"/>
      <c r="Q331" s="24"/>
      <c r="R331" s="24"/>
      <c r="S331" s="24"/>
      <c r="T331" s="24"/>
      <c r="U331" s="41" t="str">
        <f t="shared" si="34"/>
        <v>SS Taxes, Employer Share - Extended Day Care</v>
      </c>
      <c r="V331" s="48">
        <f>Budget!F167</f>
        <v>0</v>
      </c>
      <c r="W331" s="1" t="e">
        <f t="shared" si="30"/>
        <v>#VALUE!</v>
      </c>
      <c r="Z331" s="1" t="s">
        <v>205</v>
      </c>
      <c r="AA331" s="1">
        <v>303101</v>
      </c>
    </row>
    <row r="332" spans="5:27" x14ac:dyDescent="0.2">
      <c r="E332" s="4" t="e">
        <f t="shared" si="32"/>
        <v>#VALUE!</v>
      </c>
      <c r="G332" s="9" t="e">
        <f t="shared" si="29"/>
        <v>#VALUE!</v>
      </c>
      <c r="H332" s="9" t="s">
        <v>205</v>
      </c>
      <c r="I332" s="22" t="str">
        <f t="shared" si="33"/>
        <v>816102</v>
      </c>
      <c r="J332" s="22">
        <f t="shared" si="31"/>
        <v>0</v>
      </c>
      <c r="K332" s="22"/>
      <c r="L332" s="23"/>
      <c r="M332" s="22"/>
      <c r="N332" s="23"/>
      <c r="O332" s="24"/>
      <c r="P332" s="24"/>
      <c r="Q332" s="24"/>
      <c r="R332" s="24"/>
      <c r="S332" s="24"/>
      <c r="T332" s="24"/>
      <c r="U332" s="41" t="str">
        <f t="shared" si="34"/>
        <v>Life &amp; Disability Insurance - Extended Day Care</v>
      </c>
      <c r="V332" s="48">
        <f>Budget!F168</f>
        <v>0</v>
      </c>
      <c r="W332" s="1" t="e">
        <f t="shared" si="30"/>
        <v>#VALUE!</v>
      </c>
      <c r="Z332" s="1" t="s">
        <v>205</v>
      </c>
      <c r="AA332" s="1">
        <v>303101</v>
      </c>
    </row>
    <row r="333" spans="5:27" x14ac:dyDescent="0.2">
      <c r="E333" s="4" t="e">
        <f t="shared" si="32"/>
        <v>#VALUE!</v>
      </c>
      <c r="G333" s="9" t="e">
        <f t="shared" si="29"/>
        <v>#VALUE!</v>
      </c>
      <c r="H333" s="9" t="s">
        <v>205</v>
      </c>
      <c r="I333" s="22" t="str">
        <f t="shared" si="33"/>
        <v>816106</v>
      </c>
      <c r="J333" s="22">
        <f t="shared" si="31"/>
        <v>0</v>
      </c>
      <c r="K333" s="22"/>
      <c r="L333" s="23"/>
      <c r="M333" s="22"/>
      <c r="N333" s="23"/>
      <c r="O333" s="24"/>
      <c r="P333" s="24"/>
      <c r="Q333" s="24"/>
      <c r="R333" s="24"/>
      <c r="S333" s="24"/>
      <c r="T333" s="24"/>
      <c r="U333" s="41" t="str">
        <f t="shared" si="34"/>
        <v>Retirement - Extended Day Care</v>
      </c>
      <c r="V333" s="48">
        <f>Budget!F169</f>
        <v>0</v>
      </c>
      <c r="W333" s="1" t="e">
        <f t="shared" ref="W333:W346" si="35">$H$6</f>
        <v>#VALUE!</v>
      </c>
      <c r="Z333" s="1" t="s">
        <v>205</v>
      </c>
      <c r="AA333" s="1">
        <v>303101</v>
      </c>
    </row>
    <row r="334" spans="5:27" x14ac:dyDescent="0.2">
      <c r="E334" s="4" t="e">
        <f t="shared" si="32"/>
        <v>#VALUE!</v>
      </c>
      <c r="F334" s="2"/>
      <c r="G334" s="2" t="e">
        <f t="shared" si="29"/>
        <v>#VALUE!</v>
      </c>
      <c r="H334" s="9" t="s">
        <v>205</v>
      </c>
      <c r="I334" s="42" t="str">
        <f t="shared" si="33"/>
        <v>816111</v>
      </c>
      <c r="J334" s="22">
        <f t="shared" si="31"/>
        <v>0</v>
      </c>
      <c r="K334" s="43"/>
      <c r="L334" s="24"/>
      <c r="M334" s="43"/>
      <c r="N334" s="24"/>
      <c r="O334" s="44"/>
      <c r="P334" s="44"/>
      <c r="Q334" s="44"/>
      <c r="R334" s="44"/>
      <c r="S334" s="44"/>
      <c r="T334" s="44"/>
      <c r="U334" s="22" t="str">
        <f t="shared" si="34"/>
        <v>Health Insurance - Extended Day Care</v>
      </c>
      <c r="V334" s="48">
        <f>Budget!F170</f>
        <v>0</v>
      </c>
      <c r="W334" s="1" t="e">
        <f t="shared" si="35"/>
        <v>#VALUE!</v>
      </c>
      <c r="X334" s="7"/>
      <c r="Y334" s="7"/>
      <c r="Z334" s="1" t="s">
        <v>205</v>
      </c>
      <c r="AA334" s="1">
        <v>303101</v>
      </c>
    </row>
    <row r="335" spans="5:27" x14ac:dyDescent="0.2">
      <c r="E335" s="4" t="e">
        <f t="shared" si="32"/>
        <v>#VALUE!</v>
      </c>
      <c r="G335" s="9" t="e">
        <f t="shared" si="29"/>
        <v>#VALUE!</v>
      </c>
      <c r="H335" s="9" t="s">
        <v>205</v>
      </c>
      <c r="I335" s="22" t="str">
        <f t="shared" si="33"/>
        <v>816320</v>
      </c>
      <c r="J335" s="22">
        <f t="shared" si="31"/>
        <v>0</v>
      </c>
      <c r="K335" s="22"/>
      <c r="L335" s="23"/>
      <c r="M335" s="22"/>
      <c r="N335" s="23"/>
      <c r="O335" s="24"/>
      <c r="P335" s="24"/>
      <c r="Q335" s="24"/>
      <c r="R335" s="24"/>
      <c r="S335" s="24"/>
      <c r="T335" s="24"/>
      <c r="U335" s="41" t="str">
        <f t="shared" si="34"/>
        <v>Supplies - Extended Day Care</v>
      </c>
      <c r="V335" s="48">
        <f>Budget!F171</f>
        <v>0</v>
      </c>
      <c r="W335" s="1" t="e">
        <f t="shared" si="35"/>
        <v>#VALUE!</v>
      </c>
      <c r="Z335" s="1" t="s">
        <v>205</v>
      </c>
      <c r="AA335" s="1">
        <v>303101</v>
      </c>
    </row>
    <row r="336" spans="5:27" x14ac:dyDescent="0.2">
      <c r="E336" s="4" t="e">
        <f t="shared" si="32"/>
        <v>#VALUE!</v>
      </c>
      <c r="G336" s="9" t="e">
        <f t="shared" si="29"/>
        <v>#VALUE!</v>
      </c>
      <c r="H336" s="9" t="s">
        <v>205</v>
      </c>
      <c r="I336" s="22" t="str">
        <f t="shared" si="33"/>
        <v>816350</v>
      </c>
      <c r="J336" s="22">
        <f t="shared" si="31"/>
        <v>0</v>
      </c>
      <c r="K336" s="22"/>
      <c r="L336" s="23"/>
      <c r="M336" s="22"/>
      <c r="N336" s="23"/>
      <c r="O336" s="24"/>
      <c r="P336" s="24"/>
      <c r="Q336" s="24"/>
      <c r="R336" s="24"/>
      <c r="S336" s="24"/>
      <c r="T336" s="24"/>
      <c r="U336" s="41" t="str">
        <f t="shared" si="34"/>
        <v>Other Expenditures Extended Day Care</v>
      </c>
      <c r="V336" s="48">
        <f>Budget!F172</f>
        <v>0</v>
      </c>
      <c r="W336" s="1" t="e">
        <f t="shared" si="35"/>
        <v>#VALUE!</v>
      </c>
      <c r="Z336" s="1" t="s">
        <v>205</v>
      </c>
      <c r="AA336" s="1">
        <v>303101</v>
      </c>
    </row>
    <row r="337" spans="5:27" x14ac:dyDescent="0.2">
      <c r="E337" s="4" t="e">
        <f t="shared" si="32"/>
        <v>#VALUE!</v>
      </c>
      <c r="G337" s="9" t="e">
        <f t="shared" si="29"/>
        <v>#VALUE!</v>
      </c>
      <c r="H337" s="9" t="s">
        <v>205</v>
      </c>
      <c r="I337" s="22" t="str">
        <f t="shared" si="33"/>
        <v>816422</v>
      </c>
      <c r="J337" s="22">
        <f t="shared" si="31"/>
        <v>0</v>
      </c>
      <c r="K337" s="22"/>
      <c r="L337" s="23"/>
      <c r="M337" s="22"/>
      <c r="N337" s="23"/>
      <c r="O337" s="24"/>
      <c r="P337" s="24"/>
      <c r="Q337" s="24"/>
      <c r="R337" s="24"/>
      <c r="S337" s="24"/>
      <c r="T337" s="24"/>
      <c r="U337" s="41" t="str">
        <f t="shared" si="34"/>
        <v>Food &amp; Beverages</v>
      </c>
      <c r="V337" s="48">
        <f>Budget!F173</f>
        <v>0</v>
      </c>
      <c r="W337" s="1" t="e">
        <f t="shared" si="35"/>
        <v>#VALUE!</v>
      </c>
      <c r="Z337" s="1" t="s">
        <v>205</v>
      </c>
      <c r="AA337" s="1">
        <v>303101</v>
      </c>
    </row>
    <row r="338" spans="5:27" x14ac:dyDescent="0.2">
      <c r="E338" s="4" t="e">
        <f t="shared" si="32"/>
        <v>#VALUE!</v>
      </c>
      <c r="G338" s="9" t="e">
        <f t="shared" si="29"/>
        <v>#VALUE!</v>
      </c>
      <c r="H338" s="9" t="s">
        <v>205</v>
      </c>
      <c r="I338" s="22" t="str">
        <f t="shared" si="33"/>
        <v>839001</v>
      </c>
      <c r="J338" s="22">
        <f t="shared" si="31"/>
        <v>0</v>
      </c>
      <c r="K338" s="22"/>
      <c r="L338" s="23"/>
      <c r="M338" s="22"/>
      <c r="N338" s="23"/>
      <c r="O338" s="24"/>
      <c r="P338" s="24"/>
      <c r="Q338" s="24"/>
      <c r="R338" s="24"/>
      <c r="S338" s="24"/>
      <c r="T338" s="24"/>
      <c r="U338" s="41" t="str">
        <f t="shared" si="34"/>
        <v>Interest Payments - All Sources</v>
      </c>
      <c r="V338" s="48">
        <f>Budget!F174</f>
        <v>0</v>
      </c>
      <c r="W338" s="1" t="e">
        <f t="shared" si="35"/>
        <v>#VALUE!</v>
      </c>
      <c r="Z338" s="1" t="s">
        <v>205</v>
      </c>
      <c r="AA338" s="1">
        <v>303101</v>
      </c>
    </row>
    <row r="339" spans="5:27" x14ac:dyDescent="0.2">
      <c r="E339" s="4" t="e">
        <f t="shared" si="32"/>
        <v>#VALUE!</v>
      </c>
      <c r="G339" s="9" t="e">
        <f t="shared" si="29"/>
        <v>#VALUE!</v>
      </c>
      <c r="H339" s="9" t="s">
        <v>205</v>
      </c>
      <c r="I339" s="22" t="str">
        <f t="shared" si="33"/>
        <v>839005</v>
      </c>
      <c r="J339" s="22">
        <f t="shared" si="31"/>
        <v>0</v>
      </c>
      <c r="K339" s="22"/>
      <c r="L339" s="23"/>
      <c r="M339" s="22"/>
      <c r="N339" s="23"/>
      <c r="O339" s="24"/>
      <c r="P339" s="24"/>
      <c r="Q339" s="24"/>
      <c r="R339" s="24"/>
      <c r="S339" s="24"/>
      <c r="T339" s="24"/>
      <c r="U339" s="41" t="str">
        <f t="shared" si="34"/>
        <v>Interest Payments - Non-Diocesan Sources</v>
      </c>
      <c r="V339" s="48">
        <f>Budget!F175</f>
        <v>0</v>
      </c>
      <c r="W339" s="1" t="e">
        <f t="shared" si="35"/>
        <v>#VALUE!</v>
      </c>
      <c r="Z339" s="1" t="s">
        <v>205</v>
      </c>
      <c r="AA339" s="1">
        <v>303101</v>
      </c>
    </row>
    <row r="340" spans="5:27" x14ac:dyDescent="0.2">
      <c r="E340" s="4" t="e">
        <f t="shared" si="32"/>
        <v>#VALUE!</v>
      </c>
      <c r="G340" s="9" t="e">
        <f t="shared" si="29"/>
        <v>#VALUE!</v>
      </c>
      <c r="H340" s="9" t="s">
        <v>205</v>
      </c>
      <c r="I340" s="22" t="str">
        <f t="shared" si="33"/>
        <v>859310</v>
      </c>
      <c r="J340" s="22">
        <f t="shared" si="31"/>
        <v>0</v>
      </c>
      <c r="K340" s="22"/>
      <c r="L340" s="23"/>
      <c r="M340" s="22"/>
      <c r="N340" s="23"/>
      <c r="O340" s="24"/>
      <c r="P340" s="24"/>
      <c r="Q340" s="24"/>
      <c r="R340" s="24"/>
      <c r="S340" s="24"/>
      <c r="T340" s="24"/>
      <c r="U340" s="41" t="str">
        <f t="shared" si="34"/>
        <v>Capital Expense Paid to Parish</v>
      </c>
      <c r="V340" s="48">
        <f>Budget!F176</f>
        <v>0</v>
      </c>
      <c r="W340" s="1" t="e">
        <f t="shared" si="35"/>
        <v>#VALUE!</v>
      </c>
      <c r="Z340" s="1" t="s">
        <v>205</v>
      </c>
      <c r="AA340" s="1">
        <v>303101</v>
      </c>
    </row>
    <row r="341" spans="5:27" x14ac:dyDescent="0.2">
      <c r="E341" s="4" t="e">
        <f t="shared" si="32"/>
        <v>#VALUE!</v>
      </c>
      <c r="G341" s="9" t="e">
        <f t="shared" si="29"/>
        <v>#VALUE!</v>
      </c>
      <c r="H341" s="9" t="s">
        <v>205</v>
      </c>
      <c r="I341" s="22" t="str">
        <f t="shared" si="33"/>
        <v>862062</v>
      </c>
      <c r="J341" s="22">
        <f t="shared" si="31"/>
        <v>0</v>
      </c>
      <c r="K341" s="22"/>
      <c r="L341" s="23"/>
      <c r="M341" s="22"/>
      <c r="N341" s="23"/>
      <c r="O341" s="24"/>
      <c r="P341" s="24"/>
      <c r="Q341" s="24"/>
      <c r="R341" s="24"/>
      <c r="S341" s="24"/>
      <c r="T341" s="24"/>
      <c r="U341" s="41" t="str">
        <f t="shared" si="34"/>
        <v>Unrestricted Donation Expense</v>
      </c>
      <c r="V341" s="48">
        <f>Budget!F177</f>
        <v>0</v>
      </c>
      <c r="W341" s="1" t="e">
        <f t="shared" si="35"/>
        <v>#VALUE!</v>
      </c>
      <c r="Z341" s="1" t="s">
        <v>205</v>
      </c>
      <c r="AA341" s="1">
        <v>303101</v>
      </c>
    </row>
    <row r="342" spans="5:27" x14ac:dyDescent="0.2">
      <c r="E342" s="4" t="e">
        <f t="shared" si="32"/>
        <v>#VALUE!</v>
      </c>
      <c r="G342" s="9" t="e">
        <f t="shared" si="29"/>
        <v>#VALUE!</v>
      </c>
      <c r="H342" s="9" t="s">
        <v>205</v>
      </c>
      <c r="I342" s="22" t="str">
        <f t="shared" si="33"/>
        <v>862063</v>
      </c>
      <c r="J342" s="22">
        <f t="shared" si="31"/>
        <v>0</v>
      </c>
      <c r="K342" s="22"/>
      <c r="L342" s="23"/>
      <c r="M342" s="22"/>
      <c r="N342" s="23"/>
      <c r="O342" s="24"/>
      <c r="P342" s="24"/>
      <c r="Q342" s="24"/>
      <c r="R342" s="24"/>
      <c r="S342" s="24"/>
      <c r="T342" s="24"/>
      <c r="U342" s="41" t="str">
        <f t="shared" si="34"/>
        <v>Fundraising - Pledges</v>
      </c>
      <c r="V342" s="48">
        <f>Budget!F178</f>
        <v>0</v>
      </c>
      <c r="W342" s="1" t="e">
        <f t="shared" si="35"/>
        <v>#VALUE!</v>
      </c>
      <c r="Z342" s="1" t="s">
        <v>205</v>
      </c>
      <c r="AA342" s="1">
        <v>303101</v>
      </c>
    </row>
    <row r="343" spans="5:27" x14ac:dyDescent="0.2">
      <c r="E343" s="4" t="e">
        <f t="shared" si="32"/>
        <v>#VALUE!</v>
      </c>
      <c r="G343" s="9" t="e">
        <f t="shared" si="29"/>
        <v>#VALUE!</v>
      </c>
      <c r="H343" s="9" t="s">
        <v>205</v>
      </c>
      <c r="I343" s="22" t="str">
        <f t="shared" si="33"/>
        <v>862065</v>
      </c>
      <c r="J343" s="22">
        <f t="shared" si="31"/>
        <v>0</v>
      </c>
      <c r="K343" s="22"/>
      <c r="L343" s="23"/>
      <c r="M343" s="22"/>
      <c r="N343" s="23"/>
      <c r="O343" s="24"/>
      <c r="P343" s="24"/>
      <c r="Q343" s="24"/>
      <c r="R343" s="24"/>
      <c r="S343" s="24"/>
      <c r="T343" s="24"/>
      <c r="U343" s="41" t="str">
        <f t="shared" si="34"/>
        <v>Fundraising - Athletic Complex</v>
      </c>
      <c r="V343" s="48">
        <f>Budget!F179</f>
        <v>0</v>
      </c>
      <c r="W343" s="1" t="e">
        <f t="shared" si="35"/>
        <v>#VALUE!</v>
      </c>
      <c r="Z343" s="1" t="s">
        <v>205</v>
      </c>
      <c r="AA343" s="1">
        <v>303101</v>
      </c>
    </row>
    <row r="344" spans="5:27" x14ac:dyDescent="0.2">
      <c r="E344" s="4" t="e">
        <f t="shared" si="32"/>
        <v>#VALUE!</v>
      </c>
      <c r="G344" s="9" t="e">
        <f t="shared" si="29"/>
        <v>#VALUE!</v>
      </c>
      <c r="H344" s="9" t="s">
        <v>205</v>
      </c>
      <c r="I344" s="22" t="str">
        <f t="shared" si="33"/>
        <v>862069</v>
      </c>
      <c r="J344" s="22">
        <f t="shared" si="31"/>
        <v>0</v>
      </c>
      <c r="K344" s="22"/>
      <c r="L344" s="23"/>
      <c r="M344" s="22"/>
      <c r="N344" s="23"/>
      <c r="O344" s="24"/>
      <c r="P344" s="24"/>
      <c r="Q344" s="24"/>
      <c r="R344" s="24"/>
      <c r="S344" s="24"/>
      <c r="T344" s="24"/>
      <c r="U344" s="41" t="str">
        <f t="shared" si="34"/>
        <v>Fundraising - Misc</v>
      </c>
      <c r="V344" s="48">
        <f>Budget!F180</f>
        <v>0</v>
      </c>
      <c r="W344" s="1" t="e">
        <f t="shared" si="35"/>
        <v>#VALUE!</v>
      </c>
      <c r="Z344" s="1" t="s">
        <v>205</v>
      </c>
      <c r="AA344" s="1">
        <v>303101</v>
      </c>
    </row>
    <row r="345" spans="5:27" x14ac:dyDescent="0.2">
      <c r="E345" s="4" t="e">
        <f t="shared" si="32"/>
        <v>#VALUE!</v>
      </c>
      <c r="F345" s="2"/>
      <c r="G345" s="2" t="e">
        <f t="shared" si="29"/>
        <v>#VALUE!</v>
      </c>
      <c r="H345" s="7" t="s">
        <v>205</v>
      </c>
      <c r="I345" s="6">
        <f t="shared" si="33"/>
        <v>303101</v>
      </c>
      <c r="J345" s="1">
        <f t="shared" si="31"/>
        <v>0</v>
      </c>
      <c r="K345" s="3"/>
      <c r="M345" s="3"/>
      <c r="O345" s="5"/>
      <c r="P345" s="5"/>
      <c r="Q345" s="5"/>
      <c r="R345" s="5"/>
      <c r="S345" s="5"/>
      <c r="T345" s="5"/>
      <c r="U345" s="1" t="str">
        <f t="shared" si="34"/>
        <v>NET GAIN OR LOSS:</v>
      </c>
      <c r="V345" s="49">
        <f>Budget!F183</f>
        <v>0</v>
      </c>
      <c r="W345" s="1" t="e">
        <f t="shared" si="35"/>
        <v>#VALUE!</v>
      </c>
      <c r="X345" s="7"/>
      <c r="Y345" s="7"/>
      <c r="Z345" s="7" t="s">
        <v>205</v>
      </c>
      <c r="AA345" s="1">
        <v>303101</v>
      </c>
    </row>
    <row r="346" spans="5:27" x14ac:dyDescent="0.2">
      <c r="E346" s="4" t="e">
        <f t="shared" ref="E346:E409" si="36">DATE(YEAR(E178),MONTH(E178)+1,DAY(E178))</f>
        <v>#VALUE!</v>
      </c>
      <c r="G346" s="9" t="e">
        <f t="shared" ref="G346:G407" si="37">"BV-"&amp;J346&amp;TEXT(E346,"mmyy")</f>
        <v>#VALUE!</v>
      </c>
      <c r="H346" s="9" t="s">
        <v>205</v>
      </c>
      <c r="I346" s="19" t="str">
        <f t="shared" si="33"/>
        <v>412010</v>
      </c>
      <c r="J346" s="19">
        <f>$D$4</f>
        <v>0</v>
      </c>
      <c r="K346" s="19"/>
      <c r="L346" s="20"/>
      <c r="M346" s="19"/>
      <c r="N346" s="20"/>
      <c r="O346" s="21"/>
      <c r="P346" s="21"/>
      <c r="Q346" s="21"/>
      <c r="R346" s="21"/>
      <c r="S346" s="21"/>
      <c r="T346" s="21"/>
      <c r="U346" s="40" t="str">
        <f t="shared" si="34"/>
        <v>Cost to Educate</v>
      </c>
      <c r="V346" s="47">
        <f>-Budget!G10</f>
        <v>0</v>
      </c>
      <c r="W346" s="1" t="e">
        <f t="shared" si="35"/>
        <v>#VALUE!</v>
      </c>
      <c r="Z346" s="1" t="s">
        <v>205</v>
      </c>
      <c r="AA346" s="1">
        <v>303101</v>
      </c>
    </row>
    <row r="347" spans="5:27" x14ac:dyDescent="0.2">
      <c r="E347" s="4" t="e">
        <f t="shared" si="36"/>
        <v>#VALUE!</v>
      </c>
      <c r="G347" s="9" t="e">
        <f t="shared" si="37"/>
        <v>#VALUE!</v>
      </c>
      <c r="H347" s="9" t="s">
        <v>205</v>
      </c>
      <c r="I347" s="19" t="str">
        <f t="shared" si="33"/>
        <v>412405</v>
      </c>
      <c r="J347" s="19">
        <f t="shared" ref="J347:J407" si="38">$D$4</f>
        <v>0</v>
      </c>
      <c r="K347" s="19"/>
      <c r="L347" s="20"/>
      <c r="M347" s="19"/>
      <c r="N347" s="20"/>
      <c r="O347" s="21"/>
      <c r="P347" s="21"/>
      <c r="Q347" s="21"/>
      <c r="R347" s="21"/>
      <c r="S347" s="21"/>
      <c r="T347" s="21"/>
      <c r="U347" s="40" t="str">
        <f t="shared" si="34"/>
        <v>Published Differential - Parishioner</v>
      </c>
      <c r="V347" s="47">
        <f>-Budget!G11</f>
        <v>0</v>
      </c>
      <c r="W347" s="1" t="e">
        <f t="shared" ref="W347:W378" si="39">$H$6</f>
        <v>#VALUE!</v>
      </c>
      <c r="Z347" s="1" t="s">
        <v>205</v>
      </c>
      <c r="AA347" s="1">
        <v>303101</v>
      </c>
    </row>
    <row r="348" spans="5:27" x14ac:dyDescent="0.2">
      <c r="E348" s="4" t="e">
        <f t="shared" si="36"/>
        <v>#VALUE!</v>
      </c>
      <c r="G348" s="9" t="e">
        <f t="shared" si="37"/>
        <v>#VALUE!</v>
      </c>
      <c r="H348" s="9" t="s">
        <v>205</v>
      </c>
      <c r="I348" s="19" t="str">
        <f t="shared" si="33"/>
        <v>412410</v>
      </c>
      <c r="J348" s="19">
        <f t="shared" si="38"/>
        <v>0</v>
      </c>
      <c r="K348" s="19"/>
      <c r="L348" s="20"/>
      <c r="M348" s="19"/>
      <c r="N348" s="20"/>
      <c r="O348" s="21"/>
      <c r="P348" s="21"/>
      <c r="Q348" s="21"/>
      <c r="R348" s="21"/>
      <c r="S348" s="21"/>
      <c r="T348" s="21"/>
      <c r="U348" s="40" t="str">
        <f t="shared" si="34"/>
        <v>Published Differential - Non-Parishioner, Catholic</v>
      </c>
      <c r="V348" s="47">
        <f>-Budget!G12</f>
        <v>0</v>
      </c>
      <c r="W348" s="1" t="e">
        <f t="shared" si="39"/>
        <v>#VALUE!</v>
      </c>
      <c r="Z348" s="1" t="s">
        <v>205</v>
      </c>
      <c r="AA348" s="1">
        <v>303101</v>
      </c>
    </row>
    <row r="349" spans="5:27" x14ac:dyDescent="0.2">
      <c r="E349" s="4" t="e">
        <f t="shared" si="36"/>
        <v>#VALUE!</v>
      </c>
      <c r="G349" s="9" t="e">
        <f t="shared" si="37"/>
        <v>#VALUE!</v>
      </c>
      <c r="H349" s="9" t="s">
        <v>205</v>
      </c>
      <c r="I349" s="19" t="str">
        <f t="shared" si="33"/>
        <v>412415</v>
      </c>
      <c r="J349" s="19">
        <f t="shared" si="38"/>
        <v>0</v>
      </c>
      <c r="K349" s="19"/>
      <c r="L349" s="20"/>
      <c r="M349" s="19"/>
      <c r="N349" s="20"/>
      <c r="O349" s="21"/>
      <c r="P349" s="21"/>
      <c r="Q349" s="21"/>
      <c r="R349" s="21"/>
      <c r="S349" s="21"/>
      <c r="T349" s="21"/>
      <c r="U349" s="40" t="str">
        <f t="shared" si="34"/>
        <v>Published Differential - Non-Catholic</v>
      </c>
      <c r="V349" s="47">
        <f>-Budget!G13</f>
        <v>0</v>
      </c>
      <c r="W349" s="1" t="e">
        <f t="shared" si="39"/>
        <v>#VALUE!</v>
      </c>
      <c r="Z349" s="1" t="s">
        <v>205</v>
      </c>
      <c r="AA349" s="1">
        <v>303101</v>
      </c>
    </row>
    <row r="350" spans="5:27" x14ac:dyDescent="0.2">
      <c r="E350" s="4" t="e">
        <f t="shared" si="36"/>
        <v>#VALUE!</v>
      </c>
      <c r="G350" s="9" t="e">
        <f t="shared" si="37"/>
        <v>#VALUE!</v>
      </c>
      <c r="H350" s="9" t="s">
        <v>205</v>
      </c>
      <c r="I350" s="19" t="str">
        <f t="shared" si="33"/>
        <v>412420</v>
      </c>
      <c r="J350" s="19">
        <f t="shared" si="38"/>
        <v>0</v>
      </c>
      <c r="K350" s="19"/>
      <c r="L350" s="20"/>
      <c r="M350" s="19"/>
      <c r="N350" s="20"/>
      <c r="O350" s="21"/>
      <c r="P350" s="21"/>
      <c r="Q350" s="21"/>
      <c r="R350" s="21"/>
      <c r="S350" s="21"/>
      <c r="T350" s="21"/>
      <c r="U350" s="40" t="str">
        <f t="shared" si="34"/>
        <v>Published Differential - Other Status</v>
      </c>
      <c r="V350" s="47">
        <f>-Budget!G14</f>
        <v>0</v>
      </c>
      <c r="W350" s="1" t="e">
        <f t="shared" si="39"/>
        <v>#VALUE!</v>
      </c>
      <c r="Z350" s="1" t="s">
        <v>205</v>
      </c>
      <c r="AA350" s="1">
        <v>303101</v>
      </c>
    </row>
    <row r="351" spans="5:27" x14ac:dyDescent="0.2">
      <c r="E351" s="4" t="e">
        <f t="shared" si="36"/>
        <v>#VALUE!</v>
      </c>
      <c r="G351" s="9" t="e">
        <f t="shared" si="37"/>
        <v>#VALUE!</v>
      </c>
      <c r="H351" s="9" t="s">
        <v>205</v>
      </c>
      <c r="I351" s="19" t="str">
        <f t="shared" si="33"/>
        <v>412505</v>
      </c>
      <c r="J351" s="19">
        <f t="shared" si="38"/>
        <v>0</v>
      </c>
      <c r="K351" s="19"/>
      <c r="L351" s="20"/>
      <c r="M351" s="19"/>
      <c r="N351" s="20"/>
      <c r="O351" s="21"/>
      <c r="P351" s="21"/>
      <c r="Q351" s="21"/>
      <c r="R351" s="21"/>
      <c r="S351" s="21"/>
      <c r="T351" s="21"/>
      <c r="U351" s="40" t="str">
        <f t="shared" si="34"/>
        <v>Published Discounts</v>
      </c>
      <c r="V351" s="47">
        <f>-Budget!G15</f>
        <v>0</v>
      </c>
      <c r="W351" s="1" t="e">
        <f t="shared" si="39"/>
        <v>#VALUE!</v>
      </c>
      <c r="Z351" s="1" t="s">
        <v>205</v>
      </c>
      <c r="AA351" s="1">
        <v>303101</v>
      </c>
    </row>
    <row r="352" spans="5:27" x14ac:dyDescent="0.2">
      <c r="E352" s="4" t="e">
        <f t="shared" si="36"/>
        <v>#VALUE!</v>
      </c>
      <c r="G352" s="9" t="e">
        <f t="shared" si="37"/>
        <v>#VALUE!</v>
      </c>
      <c r="H352" s="9" t="s">
        <v>205</v>
      </c>
      <c r="I352" s="19" t="str">
        <f t="shared" si="33"/>
        <v>414001</v>
      </c>
      <c r="J352" s="19">
        <f t="shared" si="38"/>
        <v>0</v>
      </c>
      <c r="K352" s="19"/>
      <c r="L352" s="20"/>
      <c r="M352" s="19"/>
      <c r="N352" s="20"/>
      <c r="O352" s="21"/>
      <c r="P352" s="21"/>
      <c r="Q352" s="21"/>
      <c r="R352" s="21"/>
      <c r="S352" s="21"/>
      <c r="T352" s="21"/>
      <c r="U352" s="40" t="str">
        <f t="shared" si="34"/>
        <v>Tuition-Current Year, Parishioner</v>
      </c>
      <c r="V352" s="47">
        <f>-Budget!G16</f>
        <v>0</v>
      </c>
      <c r="W352" s="1" t="e">
        <f t="shared" si="39"/>
        <v>#VALUE!</v>
      </c>
      <c r="Z352" s="1" t="s">
        <v>205</v>
      </c>
      <c r="AA352" s="1">
        <v>303101</v>
      </c>
    </row>
    <row r="353" spans="5:27" x14ac:dyDescent="0.2">
      <c r="E353" s="4" t="e">
        <f t="shared" si="36"/>
        <v>#VALUE!</v>
      </c>
      <c r="G353" s="9" t="e">
        <f t="shared" si="37"/>
        <v>#VALUE!</v>
      </c>
      <c r="H353" s="9" t="s">
        <v>205</v>
      </c>
      <c r="I353" s="19" t="str">
        <f t="shared" si="33"/>
        <v>414002</v>
      </c>
      <c r="J353" s="19">
        <f t="shared" si="38"/>
        <v>0</v>
      </c>
      <c r="K353" s="19"/>
      <c r="L353" s="20"/>
      <c r="M353" s="19"/>
      <c r="N353" s="20"/>
      <c r="O353" s="21"/>
      <c r="P353" s="21"/>
      <c r="Q353" s="21"/>
      <c r="R353" s="21"/>
      <c r="S353" s="21"/>
      <c r="T353" s="21"/>
      <c r="U353" s="40" t="str">
        <f t="shared" si="34"/>
        <v>Tuition-Current Year, Non-Parishioner</v>
      </c>
      <c r="V353" s="47">
        <f>-Budget!G17</f>
        <v>0</v>
      </c>
      <c r="W353" s="1" t="e">
        <f t="shared" si="39"/>
        <v>#VALUE!</v>
      </c>
      <c r="Z353" s="1" t="s">
        <v>205</v>
      </c>
      <c r="AA353" s="1">
        <v>303101</v>
      </c>
    </row>
    <row r="354" spans="5:27" x14ac:dyDescent="0.2">
      <c r="E354" s="4" t="e">
        <f t="shared" si="36"/>
        <v>#VALUE!</v>
      </c>
      <c r="G354" s="9" t="e">
        <f t="shared" si="37"/>
        <v>#VALUE!</v>
      </c>
      <c r="H354" s="9" t="s">
        <v>205</v>
      </c>
      <c r="I354" s="19" t="str">
        <f t="shared" si="33"/>
        <v>414003</v>
      </c>
      <c r="J354" s="19">
        <f t="shared" si="38"/>
        <v>0</v>
      </c>
      <c r="K354" s="19"/>
      <c r="L354" s="20"/>
      <c r="M354" s="19"/>
      <c r="N354" s="20"/>
      <c r="O354" s="21"/>
      <c r="P354" s="21"/>
      <c r="Q354" s="21"/>
      <c r="R354" s="21"/>
      <c r="S354" s="21"/>
      <c r="T354" s="21"/>
      <c r="U354" s="40" t="str">
        <f t="shared" si="34"/>
        <v>Tuition-Current Year, Non-Catholic</v>
      </c>
      <c r="V354" s="47">
        <f>-Budget!G18</f>
        <v>0</v>
      </c>
      <c r="W354" s="1" t="e">
        <f t="shared" si="39"/>
        <v>#VALUE!</v>
      </c>
      <c r="Z354" s="1" t="s">
        <v>205</v>
      </c>
      <c r="AA354" s="1">
        <v>303101</v>
      </c>
    </row>
    <row r="355" spans="5:27" x14ac:dyDescent="0.2">
      <c r="E355" s="4" t="e">
        <f t="shared" si="36"/>
        <v>#VALUE!</v>
      </c>
      <c r="G355" s="9" t="e">
        <f t="shared" si="37"/>
        <v>#VALUE!</v>
      </c>
      <c r="H355" s="9" t="s">
        <v>205</v>
      </c>
      <c r="I355" s="19" t="str">
        <f t="shared" si="33"/>
        <v>414004</v>
      </c>
      <c r="J355" s="19">
        <f t="shared" si="38"/>
        <v>0</v>
      </c>
      <c r="K355" s="19"/>
      <c r="L355" s="20"/>
      <c r="M355" s="19"/>
      <c r="N355" s="20"/>
      <c r="O355" s="21"/>
      <c r="P355" s="21"/>
      <c r="Q355" s="21"/>
      <c r="R355" s="21"/>
      <c r="S355" s="21"/>
      <c r="T355" s="21"/>
      <c r="U355" s="40" t="str">
        <f t="shared" si="34"/>
        <v>Extended Day Care</v>
      </c>
      <c r="V355" s="47">
        <f>-Budget!G19</f>
        <v>0</v>
      </c>
      <c r="W355" s="1" t="e">
        <f t="shared" si="39"/>
        <v>#VALUE!</v>
      </c>
      <c r="Z355" s="1" t="s">
        <v>205</v>
      </c>
      <c r="AA355" s="1">
        <v>303101</v>
      </c>
    </row>
    <row r="356" spans="5:27" x14ac:dyDescent="0.2">
      <c r="E356" s="4" t="e">
        <f t="shared" si="36"/>
        <v>#VALUE!</v>
      </c>
      <c r="G356" s="9" t="e">
        <f t="shared" si="37"/>
        <v>#VALUE!</v>
      </c>
      <c r="H356" s="9" t="s">
        <v>205</v>
      </c>
      <c r="I356" s="19" t="str">
        <f t="shared" si="33"/>
        <v>414005</v>
      </c>
      <c r="J356" s="19">
        <f t="shared" si="38"/>
        <v>0</v>
      </c>
      <c r="K356" s="19"/>
      <c r="L356" s="20"/>
      <c r="M356" s="19"/>
      <c r="N356" s="20"/>
      <c r="O356" s="21"/>
      <c r="P356" s="21"/>
      <c r="Q356" s="21"/>
      <c r="R356" s="21"/>
      <c r="S356" s="21"/>
      <c r="T356" s="21"/>
      <c r="U356" s="40" t="str">
        <f t="shared" si="34"/>
        <v>Tuition-Prior Year</v>
      </c>
      <c r="V356" s="47">
        <f>-Budget!G20</f>
        <v>0</v>
      </c>
      <c r="W356" s="1" t="e">
        <f t="shared" si="39"/>
        <v>#VALUE!</v>
      </c>
      <c r="Z356" s="1" t="s">
        <v>205</v>
      </c>
      <c r="AA356" s="1">
        <v>303101</v>
      </c>
    </row>
    <row r="357" spans="5:27" x14ac:dyDescent="0.2">
      <c r="E357" s="4" t="e">
        <f t="shared" si="36"/>
        <v>#VALUE!</v>
      </c>
      <c r="G357" s="9" t="e">
        <f t="shared" si="37"/>
        <v>#VALUE!</v>
      </c>
      <c r="H357" s="9" t="s">
        <v>205</v>
      </c>
      <c r="I357" s="19" t="str">
        <f t="shared" si="33"/>
        <v>414006</v>
      </c>
      <c r="J357" s="19">
        <f t="shared" si="38"/>
        <v>0</v>
      </c>
      <c r="K357" s="19"/>
      <c r="L357" s="20"/>
      <c r="M357" s="19"/>
      <c r="N357" s="20"/>
      <c r="O357" s="21"/>
      <c r="P357" s="21"/>
      <c r="Q357" s="21"/>
      <c r="R357" s="21"/>
      <c r="S357" s="21"/>
      <c r="T357" s="21"/>
      <c r="U357" s="40" t="str">
        <f t="shared" si="34"/>
        <v>Academic Summer Session</v>
      </c>
      <c r="V357" s="47">
        <f>-Budget!G21</f>
        <v>0</v>
      </c>
      <c r="W357" s="1" t="e">
        <f t="shared" si="39"/>
        <v>#VALUE!</v>
      </c>
      <c r="Z357" s="1" t="s">
        <v>205</v>
      </c>
      <c r="AA357" s="1">
        <v>303101</v>
      </c>
    </row>
    <row r="358" spans="5:27" x14ac:dyDescent="0.2">
      <c r="E358" s="4" t="e">
        <f t="shared" si="36"/>
        <v>#VALUE!</v>
      </c>
      <c r="G358" s="9" t="e">
        <f t="shared" si="37"/>
        <v>#VALUE!</v>
      </c>
      <c r="H358" s="9" t="s">
        <v>205</v>
      </c>
      <c r="I358" s="19" t="str">
        <f t="shared" si="33"/>
        <v>414007</v>
      </c>
      <c r="J358" s="19">
        <f t="shared" si="38"/>
        <v>0</v>
      </c>
      <c r="K358" s="19"/>
      <c r="L358" s="20"/>
      <c r="M358" s="19"/>
      <c r="N358" s="20"/>
      <c r="O358" s="21"/>
      <c r="P358" s="21"/>
      <c r="Q358" s="21"/>
      <c r="R358" s="21"/>
      <c r="S358" s="21"/>
      <c r="T358" s="21"/>
      <c r="U358" s="40" t="str">
        <f t="shared" si="34"/>
        <v>Registration Fee-Current Year</v>
      </c>
      <c r="V358" s="47">
        <f>-Budget!G22</f>
        <v>0</v>
      </c>
      <c r="W358" s="1" t="e">
        <f t="shared" si="39"/>
        <v>#VALUE!</v>
      </c>
      <c r="Z358" s="1" t="s">
        <v>205</v>
      </c>
      <c r="AA358" s="1">
        <v>303101</v>
      </c>
    </row>
    <row r="359" spans="5:27" x14ac:dyDescent="0.2">
      <c r="E359" s="4" t="e">
        <f t="shared" si="36"/>
        <v>#VALUE!</v>
      </c>
      <c r="G359" s="9" t="e">
        <f t="shared" si="37"/>
        <v>#VALUE!</v>
      </c>
      <c r="H359" s="9" t="s">
        <v>205</v>
      </c>
      <c r="I359" s="19" t="str">
        <f t="shared" si="33"/>
        <v>414008</v>
      </c>
      <c r="J359" s="19">
        <f t="shared" si="38"/>
        <v>0</v>
      </c>
      <c r="K359" s="19"/>
      <c r="L359" s="20"/>
      <c r="M359" s="19"/>
      <c r="N359" s="20"/>
      <c r="O359" s="21"/>
      <c r="P359" s="21"/>
      <c r="Q359" s="21"/>
      <c r="R359" s="21"/>
      <c r="S359" s="21"/>
      <c r="T359" s="21"/>
      <c r="U359" s="40" t="str">
        <f t="shared" si="34"/>
        <v>Student Accident Insurance Fee</v>
      </c>
      <c r="V359" s="47">
        <f>-Budget!G23</f>
        <v>0</v>
      </c>
      <c r="W359" s="1" t="e">
        <f t="shared" si="39"/>
        <v>#VALUE!</v>
      </c>
      <c r="Z359" s="1" t="s">
        <v>205</v>
      </c>
      <c r="AA359" s="1">
        <v>303101</v>
      </c>
    </row>
    <row r="360" spans="5:27" x14ac:dyDescent="0.2">
      <c r="E360" s="4" t="e">
        <f t="shared" si="36"/>
        <v>#VALUE!</v>
      </c>
      <c r="G360" s="9" t="e">
        <f t="shared" si="37"/>
        <v>#VALUE!</v>
      </c>
      <c r="H360" s="9" t="s">
        <v>205</v>
      </c>
      <c r="I360" s="19" t="str">
        <f t="shared" si="33"/>
        <v>414009</v>
      </c>
      <c r="J360" s="19">
        <f t="shared" si="38"/>
        <v>0</v>
      </c>
      <c r="K360" s="19"/>
      <c r="L360" s="20"/>
      <c r="M360" s="19"/>
      <c r="N360" s="20"/>
      <c r="O360" s="21"/>
      <c r="P360" s="21"/>
      <c r="Q360" s="21"/>
      <c r="R360" s="21"/>
      <c r="S360" s="21"/>
      <c r="T360" s="21"/>
      <c r="U360" s="40" t="str">
        <f t="shared" si="34"/>
        <v>Book Fee</v>
      </c>
      <c r="V360" s="47">
        <f>-Budget!G24</f>
        <v>0</v>
      </c>
      <c r="W360" s="1" t="e">
        <f t="shared" si="39"/>
        <v>#VALUE!</v>
      </c>
      <c r="Z360" s="1" t="s">
        <v>205</v>
      </c>
      <c r="AA360" s="1">
        <v>303101</v>
      </c>
    </row>
    <row r="361" spans="5:27" x14ac:dyDescent="0.2">
      <c r="E361" s="4" t="e">
        <f t="shared" si="36"/>
        <v>#VALUE!</v>
      </c>
      <c r="G361" s="9" t="e">
        <f t="shared" si="37"/>
        <v>#VALUE!</v>
      </c>
      <c r="H361" s="9" t="s">
        <v>205</v>
      </c>
      <c r="I361" s="19" t="str">
        <f t="shared" si="33"/>
        <v>414010</v>
      </c>
      <c r="J361" s="19">
        <f t="shared" si="38"/>
        <v>0</v>
      </c>
      <c r="K361" s="19"/>
      <c r="L361" s="20"/>
      <c r="M361" s="19"/>
      <c r="N361" s="20"/>
      <c r="O361" s="21"/>
      <c r="P361" s="21"/>
      <c r="Q361" s="21"/>
      <c r="R361" s="21"/>
      <c r="S361" s="21"/>
      <c r="T361" s="21"/>
      <c r="U361" s="40" t="str">
        <f t="shared" si="34"/>
        <v>Tuition-Scholarship/Donation from Outside</v>
      </c>
      <c r="V361" s="47">
        <f>-Budget!G25</f>
        <v>0</v>
      </c>
      <c r="W361" s="1" t="e">
        <f t="shared" si="39"/>
        <v>#VALUE!</v>
      </c>
      <c r="Z361" s="1" t="s">
        <v>205</v>
      </c>
      <c r="AA361" s="1">
        <v>303101</v>
      </c>
    </row>
    <row r="362" spans="5:27" x14ac:dyDescent="0.2">
      <c r="E362" s="4" t="e">
        <f t="shared" si="36"/>
        <v>#VALUE!</v>
      </c>
      <c r="G362" s="9" t="e">
        <f t="shared" si="37"/>
        <v>#VALUE!</v>
      </c>
      <c r="H362" s="9" t="s">
        <v>205</v>
      </c>
      <c r="I362" s="19" t="str">
        <f t="shared" si="33"/>
        <v>414011</v>
      </c>
      <c r="J362" s="19">
        <f t="shared" si="38"/>
        <v>0</v>
      </c>
      <c r="K362" s="19"/>
      <c r="L362" s="20"/>
      <c r="M362" s="19"/>
      <c r="N362" s="20"/>
      <c r="O362" s="21"/>
      <c r="P362" s="21"/>
      <c r="Q362" s="21"/>
      <c r="R362" s="21"/>
      <c r="S362" s="21"/>
      <c r="T362" s="21"/>
      <c r="U362" s="40" t="str">
        <f t="shared" si="34"/>
        <v>Tuition Insurance Fees</v>
      </c>
      <c r="V362" s="47">
        <f>-Budget!G26</f>
        <v>0</v>
      </c>
      <c r="W362" s="1" t="e">
        <f t="shared" si="39"/>
        <v>#VALUE!</v>
      </c>
      <c r="Z362" s="1" t="s">
        <v>205</v>
      </c>
      <c r="AA362" s="1">
        <v>303101</v>
      </c>
    </row>
    <row r="363" spans="5:27" x14ac:dyDescent="0.2">
      <c r="E363" s="4" t="e">
        <f t="shared" si="36"/>
        <v>#VALUE!</v>
      </c>
      <c r="G363" s="9" t="e">
        <f t="shared" si="37"/>
        <v>#VALUE!</v>
      </c>
      <c r="H363" s="9" t="s">
        <v>205</v>
      </c>
      <c r="I363" s="19" t="str">
        <f t="shared" si="33"/>
        <v>414013</v>
      </c>
      <c r="J363" s="19">
        <f t="shared" si="38"/>
        <v>0</v>
      </c>
      <c r="K363" s="19"/>
      <c r="L363" s="20"/>
      <c r="M363" s="19"/>
      <c r="N363" s="20"/>
      <c r="O363" s="21"/>
      <c r="P363" s="21"/>
      <c r="Q363" s="21"/>
      <c r="R363" s="21"/>
      <c r="S363" s="21"/>
      <c r="T363" s="21"/>
      <c r="U363" s="40" t="str">
        <f t="shared" si="34"/>
        <v>Other Fees</v>
      </c>
      <c r="V363" s="47">
        <f>-Budget!G27</f>
        <v>0</v>
      </c>
      <c r="W363" s="1" t="e">
        <f t="shared" si="39"/>
        <v>#VALUE!</v>
      </c>
      <c r="Z363" s="1" t="s">
        <v>205</v>
      </c>
      <c r="AA363" s="1">
        <v>303101</v>
      </c>
    </row>
    <row r="364" spans="5:27" x14ac:dyDescent="0.2">
      <c r="E364" s="4" t="e">
        <f t="shared" si="36"/>
        <v>#VALUE!</v>
      </c>
      <c r="G364" s="9" t="e">
        <f t="shared" si="37"/>
        <v>#VALUE!</v>
      </c>
      <c r="H364" s="9" t="s">
        <v>205</v>
      </c>
      <c r="I364" s="19" t="str">
        <f t="shared" si="33"/>
        <v>434010</v>
      </c>
      <c r="J364" s="19">
        <f t="shared" si="38"/>
        <v>0</v>
      </c>
      <c r="K364" s="19"/>
      <c r="L364" s="20"/>
      <c r="M364" s="19"/>
      <c r="N364" s="20"/>
      <c r="O364" s="21"/>
      <c r="P364" s="21"/>
      <c r="Q364" s="21"/>
      <c r="R364" s="21"/>
      <c r="S364" s="21"/>
      <c r="T364" s="21"/>
      <c r="U364" s="40" t="str">
        <f t="shared" si="34"/>
        <v>Tuition - Scholarship/Donation from Outside</v>
      </c>
      <c r="V364" s="47">
        <f>-Budget!G28</f>
        <v>0</v>
      </c>
      <c r="W364" s="1" t="e">
        <f t="shared" si="39"/>
        <v>#VALUE!</v>
      </c>
      <c r="Z364" s="1" t="s">
        <v>205</v>
      </c>
      <c r="AA364" s="1">
        <v>303101</v>
      </c>
    </row>
    <row r="365" spans="5:27" x14ac:dyDescent="0.2">
      <c r="E365" s="4" t="e">
        <f t="shared" si="36"/>
        <v>#VALUE!</v>
      </c>
      <c r="G365" s="9" t="e">
        <f t="shared" si="37"/>
        <v>#VALUE!</v>
      </c>
      <c r="H365" s="9" t="s">
        <v>205</v>
      </c>
      <c r="I365" s="19" t="str">
        <f t="shared" si="33"/>
        <v>434011</v>
      </c>
      <c r="J365" s="19">
        <f t="shared" si="38"/>
        <v>0</v>
      </c>
      <c r="K365" s="19"/>
      <c r="L365" s="20"/>
      <c r="M365" s="19"/>
      <c r="N365" s="20"/>
      <c r="O365" s="21"/>
      <c r="P365" s="21"/>
      <c r="Q365" s="21"/>
      <c r="R365" s="21"/>
      <c r="S365" s="21"/>
      <c r="T365" s="21"/>
      <c r="U365" s="40" t="str">
        <f t="shared" si="34"/>
        <v>Diocesan Tuition Assistance Reduction Grants</v>
      </c>
      <c r="V365" s="47">
        <f>-Budget!G29</f>
        <v>0</v>
      </c>
      <c r="W365" s="1" t="e">
        <f t="shared" si="39"/>
        <v>#VALUE!</v>
      </c>
      <c r="Z365" s="1" t="s">
        <v>205</v>
      </c>
      <c r="AA365" s="1">
        <v>303101</v>
      </c>
    </row>
    <row r="366" spans="5:27" x14ac:dyDescent="0.2">
      <c r="E366" s="4" t="e">
        <f t="shared" si="36"/>
        <v>#VALUE!</v>
      </c>
      <c r="G366" s="9" t="e">
        <f t="shared" si="37"/>
        <v>#VALUE!</v>
      </c>
      <c r="H366" s="9" t="s">
        <v>205</v>
      </c>
      <c r="I366" s="19" t="str">
        <f t="shared" si="33"/>
        <v>434012</v>
      </c>
      <c r="J366" s="19">
        <f t="shared" si="38"/>
        <v>0</v>
      </c>
      <c r="K366" s="19"/>
      <c r="L366" s="20"/>
      <c r="M366" s="19"/>
      <c r="N366" s="20"/>
      <c r="O366" s="21"/>
      <c r="P366" s="21"/>
      <c r="Q366" s="21"/>
      <c r="R366" s="21"/>
      <c r="S366" s="21"/>
      <c r="T366" s="21"/>
      <c r="U366" s="40" t="str">
        <f t="shared" si="34"/>
        <v>Tuition Assistance from Parish</v>
      </c>
      <c r="V366" s="47">
        <f>-Budget!G30</f>
        <v>0</v>
      </c>
      <c r="W366" s="1" t="e">
        <f t="shared" si="39"/>
        <v>#VALUE!</v>
      </c>
      <c r="Z366" s="1" t="s">
        <v>205</v>
      </c>
      <c r="AA366" s="1">
        <v>303101</v>
      </c>
    </row>
    <row r="367" spans="5:27" x14ac:dyDescent="0.2">
      <c r="E367" s="4" t="e">
        <f t="shared" si="36"/>
        <v>#VALUE!</v>
      </c>
      <c r="G367" s="9" t="e">
        <f t="shared" si="37"/>
        <v>#VALUE!</v>
      </c>
      <c r="H367" s="9" t="s">
        <v>205</v>
      </c>
      <c r="I367" s="19" t="str">
        <f t="shared" si="33"/>
        <v>434014</v>
      </c>
      <c r="J367" s="19">
        <f t="shared" si="38"/>
        <v>0</v>
      </c>
      <c r="K367" s="19"/>
      <c r="L367" s="20"/>
      <c r="M367" s="19"/>
      <c r="N367" s="20"/>
      <c r="O367" s="21"/>
      <c r="P367" s="21"/>
      <c r="Q367" s="21"/>
      <c r="R367" s="21"/>
      <c r="S367" s="21"/>
      <c r="T367" s="21"/>
      <c r="U367" s="40" t="str">
        <f t="shared" si="34"/>
        <v>Tuition Reduction</v>
      </c>
      <c r="V367" s="47">
        <f>-Budget!G31</f>
        <v>0</v>
      </c>
      <c r="W367" s="1" t="e">
        <f t="shared" si="39"/>
        <v>#VALUE!</v>
      </c>
      <c r="Z367" s="1" t="s">
        <v>205</v>
      </c>
      <c r="AA367" s="1">
        <v>303101</v>
      </c>
    </row>
    <row r="368" spans="5:27" x14ac:dyDescent="0.2">
      <c r="E368" s="4" t="e">
        <f t="shared" si="36"/>
        <v>#VALUE!</v>
      </c>
      <c r="G368" s="9" t="e">
        <f t="shared" si="37"/>
        <v>#VALUE!</v>
      </c>
      <c r="H368" s="9" t="s">
        <v>205</v>
      </c>
      <c r="I368" s="19" t="str">
        <f t="shared" si="33"/>
        <v>434015</v>
      </c>
      <c r="J368" s="19">
        <f t="shared" si="38"/>
        <v>0</v>
      </c>
      <c r="K368" s="19"/>
      <c r="L368" s="20"/>
      <c r="M368" s="19"/>
      <c r="N368" s="20"/>
      <c r="O368" s="21"/>
      <c r="P368" s="21"/>
      <c r="Q368" s="21"/>
      <c r="R368" s="21"/>
      <c r="S368" s="21"/>
      <c r="T368" s="21"/>
      <c r="U368" s="40" t="str">
        <f t="shared" si="34"/>
        <v>Tuition Discounts</v>
      </c>
      <c r="V368" s="47">
        <f>-Budget!G32</f>
        <v>0</v>
      </c>
      <c r="W368" s="1" t="e">
        <f t="shared" si="39"/>
        <v>#VALUE!</v>
      </c>
      <c r="Z368" s="1" t="s">
        <v>205</v>
      </c>
      <c r="AA368" s="1">
        <v>303101</v>
      </c>
    </row>
    <row r="369" spans="5:27" x14ac:dyDescent="0.2">
      <c r="E369" s="4" t="e">
        <f t="shared" si="36"/>
        <v>#VALUE!</v>
      </c>
      <c r="G369" s="9" t="e">
        <f t="shared" si="37"/>
        <v>#VALUE!</v>
      </c>
      <c r="H369" s="9" t="s">
        <v>205</v>
      </c>
      <c r="I369" s="19" t="str">
        <f t="shared" si="33"/>
        <v>434016</v>
      </c>
      <c r="J369" s="19">
        <f t="shared" si="38"/>
        <v>0</v>
      </c>
      <c r="K369" s="19"/>
      <c r="L369" s="20"/>
      <c r="M369" s="19"/>
      <c r="N369" s="20"/>
      <c r="O369" s="21"/>
      <c r="P369" s="21"/>
      <c r="Q369" s="21"/>
      <c r="R369" s="21"/>
      <c r="S369" s="21"/>
      <c r="T369" s="21"/>
      <c r="U369" s="40" t="str">
        <f t="shared" si="34"/>
        <v>Tuition Refunds</v>
      </c>
      <c r="V369" s="47">
        <f>-Budget!G33</f>
        <v>0</v>
      </c>
      <c r="W369" s="1" t="e">
        <f t="shared" si="39"/>
        <v>#VALUE!</v>
      </c>
      <c r="Z369" s="1" t="s">
        <v>205</v>
      </c>
      <c r="AA369" s="1">
        <v>303101</v>
      </c>
    </row>
    <row r="370" spans="5:27" x14ac:dyDescent="0.2">
      <c r="E370" s="4" t="e">
        <f t="shared" si="36"/>
        <v>#VALUE!</v>
      </c>
      <c r="G370" s="9" t="e">
        <f t="shared" si="37"/>
        <v>#VALUE!</v>
      </c>
      <c r="H370" s="9" t="s">
        <v>205</v>
      </c>
      <c r="I370" s="19" t="str">
        <f t="shared" si="33"/>
        <v>434017</v>
      </c>
      <c r="J370" s="19">
        <f t="shared" si="38"/>
        <v>0</v>
      </c>
      <c r="K370" s="19"/>
      <c r="L370" s="20"/>
      <c r="M370" s="19"/>
      <c r="N370" s="20"/>
      <c r="O370" s="21"/>
      <c r="P370" s="21"/>
      <c r="Q370" s="21"/>
      <c r="R370" s="21"/>
      <c r="S370" s="21"/>
      <c r="T370" s="21"/>
      <c r="U370" s="40" t="str">
        <f t="shared" si="34"/>
        <v>Tuition Unrecoverable</v>
      </c>
      <c r="V370" s="47">
        <f>-Budget!G34</f>
        <v>0</v>
      </c>
      <c r="W370" s="1" t="e">
        <f t="shared" si="39"/>
        <v>#VALUE!</v>
      </c>
      <c r="Z370" s="1" t="s">
        <v>205</v>
      </c>
      <c r="AA370" s="1">
        <v>303101</v>
      </c>
    </row>
    <row r="371" spans="5:27" x14ac:dyDescent="0.2">
      <c r="E371" s="4" t="e">
        <f t="shared" si="36"/>
        <v>#VALUE!</v>
      </c>
      <c r="G371" s="9" t="e">
        <f t="shared" si="37"/>
        <v>#VALUE!</v>
      </c>
      <c r="H371" s="9" t="s">
        <v>205</v>
      </c>
      <c r="I371" s="19" t="str">
        <f t="shared" ref="I371:I434" si="40">I203</f>
        <v>454018</v>
      </c>
      <c r="J371" s="19">
        <f t="shared" si="38"/>
        <v>0</v>
      </c>
      <c r="K371" s="19"/>
      <c r="L371" s="20"/>
      <c r="M371" s="19"/>
      <c r="N371" s="20"/>
      <c r="O371" s="21"/>
      <c r="P371" s="21"/>
      <c r="Q371" s="21"/>
      <c r="R371" s="21"/>
      <c r="S371" s="21"/>
      <c r="T371" s="21"/>
      <c r="U371" s="40" t="str">
        <f t="shared" ref="U371:U434" si="41">U203</f>
        <v>Parish Subsidies</v>
      </c>
      <c r="V371" s="47">
        <f>-Budget!G35</f>
        <v>0</v>
      </c>
      <c r="W371" s="1" t="e">
        <f t="shared" si="39"/>
        <v>#VALUE!</v>
      </c>
      <c r="Z371" s="1" t="s">
        <v>205</v>
      </c>
      <c r="AA371" s="1">
        <v>303101</v>
      </c>
    </row>
    <row r="372" spans="5:27" x14ac:dyDescent="0.2">
      <c r="E372" s="4" t="e">
        <f t="shared" si="36"/>
        <v>#VALUE!</v>
      </c>
      <c r="G372" s="9" t="e">
        <f t="shared" si="37"/>
        <v>#VALUE!</v>
      </c>
      <c r="H372" s="9" t="s">
        <v>205</v>
      </c>
      <c r="I372" s="19" t="str">
        <f t="shared" si="40"/>
        <v>454100</v>
      </c>
      <c r="J372" s="19">
        <f t="shared" si="38"/>
        <v>0</v>
      </c>
      <c r="K372" s="19"/>
      <c r="L372" s="20"/>
      <c r="M372" s="19"/>
      <c r="N372" s="20"/>
      <c r="O372" s="21"/>
      <c r="P372" s="21"/>
      <c r="Q372" s="21"/>
      <c r="R372" s="21"/>
      <c r="S372" s="21"/>
      <c r="T372" s="21"/>
      <c r="U372" s="40" t="str">
        <f t="shared" si="41"/>
        <v>Parish Tuition Assistnace</v>
      </c>
      <c r="V372" s="47">
        <f>-Budget!G36</f>
        <v>0</v>
      </c>
      <c r="W372" s="1" t="e">
        <f t="shared" si="39"/>
        <v>#VALUE!</v>
      </c>
      <c r="Z372" s="1" t="s">
        <v>205</v>
      </c>
      <c r="AA372" s="1">
        <v>303101</v>
      </c>
    </row>
    <row r="373" spans="5:27" x14ac:dyDescent="0.2">
      <c r="E373" s="4" t="e">
        <f t="shared" si="36"/>
        <v>#VALUE!</v>
      </c>
      <c r="G373" s="9" t="e">
        <f t="shared" si="37"/>
        <v>#VALUE!</v>
      </c>
      <c r="H373" s="9" t="s">
        <v>205</v>
      </c>
      <c r="I373" s="19" t="str">
        <f t="shared" si="40"/>
        <v>454201</v>
      </c>
      <c r="J373" s="19">
        <f t="shared" si="38"/>
        <v>0</v>
      </c>
      <c r="K373" s="19"/>
      <c r="L373" s="20"/>
      <c r="M373" s="19"/>
      <c r="N373" s="20"/>
      <c r="O373" s="21"/>
      <c r="P373" s="21"/>
      <c r="Q373" s="21"/>
      <c r="R373" s="21"/>
      <c r="S373" s="21"/>
      <c r="T373" s="21"/>
      <c r="U373" s="40" t="str">
        <f t="shared" si="41"/>
        <v>Bishops Annual Appeal (BAA)</v>
      </c>
      <c r="V373" s="47">
        <f>-Budget!G37</f>
        <v>0</v>
      </c>
      <c r="W373" s="1" t="e">
        <f t="shared" si="39"/>
        <v>#VALUE!</v>
      </c>
      <c r="Z373" s="1" t="s">
        <v>205</v>
      </c>
      <c r="AA373" s="1">
        <v>303101</v>
      </c>
    </row>
    <row r="374" spans="5:27" x14ac:dyDescent="0.2">
      <c r="E374" s="4" t="e">
        <f t="shared" si="36"/>
        <v>#VALUE!</v>
      </c>
      <c r="G374" s="9" t="e">
        <f t="shared" si="37"/>
        <v>#VALUE!</v>
      </c>
      <c r="H374" s="9" t="s">
        <v>205</v>
      </c>
      <c r="I374" s="19" t="str">
        <f t="shared" si="40"/>
        <v>454203</v>
      </c>
      <c r="J374" s="19">
        <f t="shared" si="38"/>
        <v>0</v>
      </c>
      <c r="K374" s="19"/>
      <c r="L374" s="20"/>
      <c r="M374" s="19"/>
      <c r="N374" s="20"/>
      <c r="O374" s="21"/>
      <c r="P374" s="21"/>
      <c r="Q374" s="21"/>
      <c r="R374" s="21"/>
      <c r="S374" s="21"/>
      <c r="T374" s="21"/>
      <c r="U374" s="40" t="str">
        <f t="shared" si="41"/>
        <v>Black and Indian Home Missions</v>
      </c>
      <c r="V374" s="47">
        <f>-Budget!G38</f>
        <v>0</v>
      </c>
      <c r="W374" s="1" t="e">
        <f t="shared" si="39"/>
        <v>#VALUE!</v>
      </c>
      <c r="Z374" s="1" t="s">
        <v>205</v>
      </c>
      <c r="AA374" s="1">
        <v>303101</v>
      </c>
    </row>
    <row r="375" spans="5:27" x14ac:dyDescent="0.2">
      <c r="E375" s="4" t="e">
        <f t="shared" si="36"/>
        <v>#VALUE!</v>
      </c>
      <c r="G375" s="9" t="e">
        <f t="shared" si="37"/>
        <v>#VALUE!</v>
      </c>
      <c r="H375" s="9" t="s">
        <v>205</v>
      </c>
      <c r="I375" s="19" t="str">
        <f t="shared" si="40"/>
        <v>474206</v>
      </c>
      <c r="J375" s="19">
        <f t="shared" si="38"/>
        <v>0</v>
      </c>
      <c r="K375" s="19"/>
      <c r="L375" s="20"/>
      <c r="M375" s="19"/>
      <c r="N375" s="20"/>
      <c r="O375" s="21"/>
      <c r="P375" s="21"/>
      <c r="Q375" s="21"/>
      <c r="R375" s="21"/>
      <c r="S375" s="21"/>
      <c r="T375" s="21"/>
      <c r="U375" s="40" t="str">
        <f t="shared" si="41"/>
        <v>Gifts/Donations/Bequests - Unrestricted</v>
      </c>
      <c r="V375" s="47">
        <f>-Budget!G39</f>
        <v>0</v>
      </c>
      <c r="W375" s="1" t="e">
        <f t="shared" si="39"/>
        <v>#VALUE!</v>
      </c>
      <c r="Z375" s="1" t="s">
        <v>205</v>
      </c>
      <c r="AA375" s="1">
        <v>303101</v>
      </c>
    </row>
    <row r="376" spans="5:27" x14ac:dyDescent="0.2">
      <c r="E376" s="4" t="e">
        <f t="shared" si="36"/>
        <v>#VALUE!</v>
      </c>
      <c r="G376" s="9" t="e">
        <f t="shared" si="37"/>
        <v>#VALUE!</v>
      </c>
      <c r="H376" s="9" t="s">
        <v>205</v>
      </c>
      <c r="I376" s="19" t="str">
        <f t="shared" si="40"/>
        <v>474211</v>
      </c>
      <c r="J376" s="19">
        <f t="shared" si="38"/>
        <v>0</v>
      </c>
      <c r="K376" s="19"/>
      <c r="L376" s="20"/>
      <c r="M376" s="19"/>
      <c r="N376" s="20"/>
      <c r="O376" s="21"/>
      <c r="P376" s="21"/>
      <c r="Q376" s="21"/>
      <c r="R376" s="21"/>
      <c r="S376" s="21"/>
      <c r="T376" s="21"/>
      <c r="U376" s="40" t="str">
        <f t="shared" si="41"/>
        <v>Gifts/Donations/Bequests - Restricted</v>
      </c>
      <c r="V376" s="47">
        <f>-Budget!G40</f>
        <v>0</v>
      </c>
      <c r="W376" s="1" t="e">
        <f t="shared" si="39"/>
        <v>#VALUE!</v>
      </c>
      <c r="Z376" s="1" t="s">
        <v>205</v>
      </c>
      <c r="AA376" s="1">
        <v>303101</v>
      </c>
    </row>
    <row r="377" spans="5:27" x14ac:dyDescent="0.2">
      <c r="E377" s="4" t="e">
        <f t="shared" si="36"/>
        <v>#VALUE!</v>
      </c>
      <c r="G377" s="9" t="e">
        <f t="shared" si="37"/>
        <v>#VALUE!</v>
      </c>
      <c r="H377" s="9" t="s">
        <v>205</v>
      </c>
      <c r="I377" s="19" t="str">
        <f t="shared" si="40"/>
        <v>474230</v>
      </c>
      <c r="J377" s="19">
        <f t="shared" si="38"/>
        <v>0</v>
      </c>
      <c r="K377" s="19"/>
      <c r="L377" s="20"/>
      <c r="M377" s="19"/>
      <c r="N377" s="20"/>
      <c r="O377" s="21"/>
      <c r="P377" s="21"/>
      <c r="Q377" s="21"/>
      <c r="R377" s="21"/>
      <c r="S377" s="21"/>
      <c r="T377" s="21"/>
      <c r="U377" s="40" t="str">
        <f t="shared" si="41"/>
        <v>Parents' Organizations</v>
      </c>
      <c r="V377" s="47">
        <f>-Budget!G41</f>
        <v>0</v>
      </c>
      <c r="W377" s="1" t="e">
        <f t="shared" si="39"/>
        <v>#VALUE!</v>
      </c>
      <c r="Z377" s="1" t="s">
        <v>205</v>
      </c>
      <c r="AA377" s="1">
        <v>303101</v>
      </c>
    </row>
    <row r="378" spans="5:27" x14ac:dyDescent="0.2">
      <c r="E378" s="4" t="e">
        <f t="shared" si="36"/>
        <v>#VALUE!</v>
      </c>
      <c r="G378" s="9" t="e">
        <f t="shared" si="37"/>
        <v>#VALUE!</v>
      </c>
      <c r="H378" s="9" t="s">
        <v>205</v>
      </c>
      <c r="I378" s="19" t="str">
        <f t="shared" si="40"/>
        <v>474231</v>
      </c>
      <c r="J378" s="19">
        <f t="shared" si="38"/>
        <v>0</v>
      </c>
      <c r="K378" s="19"/>
      <c r="L378" s="20"/>
      <c r="M378" s="19"/>
      <c r="N378" s="20"/>
      <c r="O378" s="21"/>
      <c r="P378" s="21"/>
      <c r="Q378" s="21"/>
      <c r="R378" s="21"/>
      <c r="S378" s="21"/>
      <c r="T378" s="21"/>
      <c r="U378" s="40" t="str">
        <f t="shared" si="41"/>
        <v>Student Fund Raising (Net)</v>
      </c>
      <c r="V378" s="47">
        <f>-Budget!G42</f>
        <v>0</v>
      </c>
      <c r="W378" s="1" t="e">
        <f t="shared" si="39"/>
        <v>#VALUE!</v>
      </c>
      <c r="Z378" s="1" t="s">
        <v>205</v>
      </c>
      <c r="AA378" s="1">
        <v>303101</v>
      </c>
    </row>
    <row r="379" spans="5:27" x14ac:dyDescent="0.2">
      <c r="E379" s="4" t="e">
        <f t="shared" si="36"/>
        <v>#VALUE!</v>
      </c>
      <c r="G379" s="9" t="e">
        <f t="shared" si="37"/>
        <v>#VALUE!</v>
      </c>
      <c r="H379" s="9" t="s">
        <v>205</v>
      </c>
      <c r="I379" s="19" t="str">
        <f t="shared" si="40"/>
        <v>474232</v>
      </c>
      <c r="J379" s="19">
        <f t="shared" si="38"/>
        <v>0</v>
      </c>
      <c r="K379" s="19"/>
      <c r="L379" s="20"/>
      <c r="M379" s="19"/>
      <c r="N379" s="20"/>
      <c r="O379" s="21"/>
      <c r="P379" s="21"/>
      <c r="Q379" s="21"/>
      <c r="R379" s="21"/>
      <c r="S379" s="21"/>
      <c r="T379" s="21"/>
      <c r="U379" s="40" t="str">
        <f t="shared" si="41"/>
        <v>Special Fund Raising Events (Net)</v>
      </c>
      <c r="V379" s="47">
        <f>-Budget!G43</f>
        <v>0</v>
      </c>
      <c r="W379" s="1" t="e">
        <f t="shared" ref="W379:W407" si="42">$H$6</f>
        <v>#VALUE!</v>
      </c>
      <c r="Z379" s="1" t="s">
        <v>205</v>
      </c>
      <c r="AA379" s="1">
        <v>303101</v>
      </c>
    </row>
    <row r="380" spans="5:27" x14ac:dyDescent="0.2">
      <c r="E380" s="4" t="e">
        <f t="shared" si="36"/>
        <v>#VALUE!</v>
      </c>
      <c r="G380" s="9" t="e">
        <f t="shared" si="37"/>
        <v>#VALUE!</v>
      </c>
      <c r="H380" s="9" t="s">
        <v>205</v>
      </c>
      <c r="I380" s="19" t="str">
        <f t="shared" si="40"/>
        <v>474270</v>
      </c>
      <c r="J380" s="19">
        <f t="shared" si="38"/>
        <v>0</v>
      </c>
      <c r="K380" s="19"/>
      <c r="L380" s="20"/>
      <c r="M380" s="19"/>
      <c r="N380" s="20"/>
      <c r="O380" s="21"/>
      <c r="P380" s="21"/>
      <c r="Q380" s="21"/>
      <c r="R380" s="21"/>
      <c r="S380" s="21"/>
      <c r="T380" s="21"/>
      <c r="U380" s="40" t="str">
        <f t="shared" si="41"/>
        <v>School Development</v>
      </c>
      <c r="V380" s="47">
        <f>-Budget!G44</f>
        <v>0</v>
      </c>
      <c r="W380" s="1" t="e">
        <f t="shared" si="42"/>
        <v>#VALUE!</v>
      </c>
      <c r="Z380" s="1" t="s">
        <v>205</v>
      </c>
      <c r="AA380" s="1">
        <v>303101</v>
      </c>
    </row>
    <row r="381" spans="5:27" x14ac:dyDescent="0.2">
      <c r="E381" s="4" t="e">
        <f t="shared" si="36"/>
        <v>#VALUE!</v>
      </c>
      <c r="G381" s="9" t="e">
        <f t="shared" si="37"/>
        <v>#VALUE!</v>
      </c>
      <c r="H381" s="9" t="s">
        <v>205</v>
      </c>
      <c r="I381" s="19" t="str">
        <f t="shared" si="40"/>
        <v>474414</v>
      </c>
      <c r="J381" s="19">
        <f t="shared" si="38"/>
        <v>0</v>
      </c>
      <c r="K381" s="19"/>
      <c r="L381" s="20"/>
      <c r="M381" s="19"/>
      <c r="N381" s="20"/>
      <c r="O381" s="21"/>
      <c r="P381" s="21"/>
      <c r="Q381" s="21"/>
      <c r="R381" s="21"/>
      <c r="S381" s="21"/>
      <c r="T381" s="21"/>
      <c r="U381" s="40" t="str">
        <f t="shared" si="41"/>
        <v>Income from Endowments</v>
      </c>
      <c r="V381" s="47">
        <f>-Budget!G45</f>
        <v>0</v>
      </c>
      <c r="W381" s="1" t="e">
        <f t="shared" si="42"/>
        <v>#VALUE!</v>
      </c>
      <c r="Z381" s="1" t="s">
        <v>205</v>
      </c>
      <c r="AA381" s="1">
        <v>303101</v>
      </c>
    </row>
    <row r="382" spans="5:27" x14ac:dyDescent="0.2">
      <c r="E382" s="4" t="e">
        <f t="shared" si="36"/>
        <v>#VALUE!</v>
      </c>
      <c r="G382" s="9" t="e">
        <f t="shared" si="37"/>
        <v>#VALUE!</v>
      </c>
      <c r="H382" s="9" t="s">
        <v>205</v>
      </c>
      <c r="I382" s="19" t="str">
        <f t="shared" si="40"/>
        <v>474505</v>
      </c>
      <c r="J382" s="19">
        <f t="shared" si="38"/>
        <v>0</v>
      </c>
      <c r="K382" s="19"/>
      <c r="L382" s="20"/>
      <c r="M382" s="19"/>
      <c r="N382" s="20"/>
      <c r="O382" s="21"/>
      <c r="P382" s="21"/>
      <c r="Q382" s="21"/>
      <c r="R382" s="21"/>
      <c r="S382" s="21"/>
      <c r="T382" s="21"/>
      <c r="U382" s="40" t="str">
        <f t="shared" si="41"/>
        <v>Realized Gain (Loss) on Sale of Investments</v>
      </c>
      <c r="V382" s="47">
        <f>-Budget!G46</f>
        <v>0</v>
      </c>
      <c r="W382" s="1" t="e">
        <f t="shared" si="42"/>
        <v>#VALUE!</v>
      </c>
      <c r="Z382" s="1" t="s">
        <v>205</v>
      </c>
      <c r="AA382" s="1">
        <v>303101</v>
      </c>
    </row>
    <row r="383" spans="5:27" x14ac:dyDescent="0.2">
      <c r="E383" s="4" t="e">
        <f t="shared" si="36"/>
        <v>#VALUE!</v>
      </c>
      <c r="G383" s="9" t="e">
        <f t="shared" si="37"/>
        <v>#VALUE!</v>
      </c>
      <c r="H383" s="9" t="s">
        <v>205</v>
      </c>
      <c r="I383" s="19" t="str">
        <f t="shared" si="40"/>
        <v>474605</v>
      </c>
      <c r="J383" s="19">
        <f t="shared" si="38"/>
        <v>0</v>
      </c>
      <c r="K383" s="19"/>
      <c r="L383" s="20"/>
      <c r="M383" s="19"/>
      <c r="N383" s="20"/>
      <c r="O383" s="21"/>
      <c r="P383" s="21"/>
      <c r="Q383" s="21"/>
      <c r="R383" s="21"/>
      <c r="S383" s="21"/>
      <c r="T383" s="21"/>
      <c r="U383" s="40" t="str">
        <f t="shared" si="41"/>
        <v>Unrealized Gain (Loss) on Investments</v>
      </c>
      <c r="V383" s="47">
        <f>-Budget!G47</f>
        <v>0</v>
      </c>
      <c r="W383" s="1" t="e">
        <f t="shared" si="42"/>
        <v>#VALUE!</v>
      </c>
      <c r="Z383" s="1" t="s">
        <v>205</v>
      </c>
      <c r="AA383" s="1">
        <v>303101</v>
      </c>
    </row>
    <row r="384" spans="5:27" x14ac:dyDescent="0.2">
      <c r="E384" s="4" t="e">
        <f t="shared" si="36"/>
        <v>#VALUE!</v>
      </c>
      <c r="G384" s="9" t="e">
        <f t="shared" si="37"/>
        <v>#VALUE!</v>
      </c>
      <c r="H384" s="9" t="s">
        <v>205</v>
      </c>
      <c r="I384" s="19" t="str">
        <f t="shared" si="40"/>
        <v>494214</v>
      </c>
      <c r="J384" s="19">
        <f t="shared" si="38"/>
        <v>0</v>
      </c>
      <c r="K384" s="19"/>
      <c r="L384" s="20"/>
      <c r="M384" s="19"/>
      <c r="N384" s="20"/>
      <c r="O384" s="21"/>
      <c r="P384" s="21"/>
      <c r="Q384" s="21"/>
      <c r="R384" s="21"/>
      <c r="S384" s="21"/>
      <c r="T384" s="21"/>
      <c r="U384" s="40" t="str">
        <f t="shared" si="41"/>
        <v>Grants</v>
      </c>
      <c r="V384" s="47">
        <f>-Budget!G48</f>
        <v>0</v>
      </c>
      <c r="W384" s="1" t="e">
        <f t="shared" si="42"/>
        <v>#VALUE!</v>
      </c>
      <c r="Z384" s="1" t="s">
        <v>205</v>
      </c>
      <c r="AA384" s="1">
        <v>303101</v>
      </c>
    </row>
    <row r="385" spans="5:27" x14ac:dyDescent="0.2">
      <c r="E385" s="4" t="e">
        <f t="shared" si="36"/>
        <v>#VALUE!</v>
      </c>
      <c r="G385" s="9" t="e">
        <f t="shared" si="37"/>
        <v>#VALUE!</v>
      </c>
      <c r="H385" s="9" t="s">
        <v>205</v>
      </c>
      <c r="I385" s="19" t="str">
        <f t="shared" si="40"/>
        <v>494401</v>
      </c>
      <c r="J385" s="19">
        <f t="shared" si="38"/>
        <v>0</v>
      </c>
      <c r="K385" s="19"/>
      <c r="L385" s="20"/>
      <c r="M385" s="19"/>
      <c r="N385" s="20"/>
      <c r="O385" s="21"/>
      <c r="P385" s="21"/>
      <c r="Q385" s="21"/>
      <c r="R385" s="21"/>
      <c r="S385" s="21"/>
      <c r="T385" s="21"/>
      <c r="U385" s="40" t="str">
        <f t="shared" si="41"/>
        <v>Insurance Settlements</v>
      </c>
      <c r="V385" s="47">
        <f>-Budget!G49</f>
        <v>0</v>
      </c>
      <c r="W385" s="1" t="e">
        <f t="shared" si="42"/>
        <v>#VALUE!</v>
      </c>
      <c r="Z385" s="1" t="s">
        <v>205</v>
      </c>
      <c r="AA385" s="1">
        <v>303101</v>
      </c>
    </row>
    <row r="386" spans="5:27" x14ac:dyDescent="0.2">
      <c r="E386" s="4" t="e">
        <f t="shared" si="36"/>
        <v>#VALUE!</v>
      </c>
      <c r="G386" s="9" t="e">
        <f t="shared" si="37"/>
        <v>#VALUE!</v>
      </c>
      <c r="H386" s="9" t="s">
        <v>205</v>
      </c>
      <c r="I386" s="19" t="str">
        <f t="shared" si="40"/>
        <v>494601</v>
      </c>
      <c r="J386" s="19">
        <f t="shared" si="38"/>
        <v>0</v>
      </c>
      <c r="K386" s="19"/>
      <c r="L386" s="20"/>
      <c r="M386" s="19"/>
      <c r="N386" s="20"/>
      <c r="O386" s="21"/>
      <c r="P386" s="21"/>
      <c r="Q386" s="21"/>
      <c r="R386" s="21"/>
      <c r="S386" s="21"/>
      <c r="T386" s="21"/>
      <c r="U386" s="40" t="str">
        <f t="shared" si="41"/>
        <v>Rental of Facilities</v>
      </c>
      <c r="V386" s="47">
        <f>-Budget!G50</f>
        <v>0</v>
      </c>
      <c r="W386" s="1" t="e">
        <f t="shared" si="42"/>
        <v>#VALUE!</v>
      </c>
      <c r="Z386" s="1" t="s">
        <v>205</v>
      </c>
      <c r="AA386" s="1">
        <v>303101</v>
      </c>
    </row>
    <row r="387" spans="5:27" x14ac:dyDescent="0.2">
      <c r="E387" s="4" t="e">
        <f t="shared" si="36"/>
        <v>#VALUE!</v>
      </c>
      <c r="G387" s="9" t="e">
        <f t="shared" si="37"/>
        <v>#VALUE!</v>
      </c>
      <c r="H387" s="9" t="s">
        <v>205</v>
      </c>
      <c r="I387" s="19" t="str">
        <f t="shared" si="40"/>
        <v>494650</v>
      </c>
      <c r="J387" s="19">
        <f t="shared" si="38"/>
        <v>0</v>
      </c>
      <c r="K387" s="19"/>
      <c r="L387" s="20"/>
      <c r="M387" s="19"/>
      <c r="N387" s="20"/>
      <c r="O387" s="21"/>
      <c r="P387" s="21"/>
      <c r="Q387" s="21"/>
      <c r="R387" s="21"/>
      <c r="S387" s="21"/>
      <c r="T387" s="21"/>
      <c r="U387" s="40" t="str">
        <f t="shared" si="41"/>
        <v>Miscellaneous Income</v>
      </c>
      <c r="V387" s="47">
        <f>-Budget!G51</f>
        <v>0</v>
      </c>
      <c r="W387" s="1" t="e">
        <f t="shared" si="42"/>
        <v>#VALUE!</v>
      </c>
      <c r="Z387" s="1" t="s">
        <v>205</v>
      </c>
      <c r="AA387" s="1">
        <v>303101</v>
      </c>
    </row>
    <row r="388" spans="5:27" x14ac:dyDescent="0.2">
      <c r="E388" s="4" t="e">
        <f t="shared" si="36"/>
        <v>#VALUE!</v>
      </c>
      <c r="G388" s="9" t="e">
        <f t="shared" si="37"/>
        <v>#VALUE!</v>
      </c>
      <c r="H388" s="9" t="s">
        <v>205</v>
      </c>
      <c r="I388" s="19" t="str">
        <f t="shared" si="40"/>
        <v>494671</v>
      </c>
      <c r="J388" s="19">
        <f t="shared" si="38"/>
        <v>0</v>
      </c>
      <c r="K388" s="19"/>
      <c r="L388" s="20"/>
      <c r="M388" s="19"/>
      <c r="N388" s="20"/>
      <c r="O388" s="21"/>
      <c r="P388" s="21"/>
      <c r="Q388" s="21"/>
      <c r="R388" s="21"/>
      <c r="S388" s="21"/>
      <c r="T388" s="21"/>
      <c r="U388" s="40" t="str">
        <f t="shared" si="41"/>
        <v>Interest Income</v>
      </c>
      <c r="V388" s="47">
        <f>-Budget!G52</f>
        <v>0</v>
      </c>
      <c r="W388" s="1" t="e">
        <f t="shared" si="42"/>
        <v>#VALUE!</v>
      </c>
      <c r="Z388" s="1" t="s">
        <v>205</v>
      </c>
      <c r="AA388" s="1">
        <v>303101</v>
      </c>
    </row>
    <row r="389" spans="5:27" x14ac:dyDescent="0.2">
      <c r="E389" s="4" t="e">
        <f t="shared" si="36"/>
        <v>#VALUE!</v>
      </c>
      <c r="G389" s="9" t="e">
        <f t="shared" si="37"/>
        <v>#VALUE!</v>
      </c>
      <c r="H389" s="9" t="s">
        <v>205</v>
      </c>
      <c r="I389" s="19" t="str">
        <f t="shared" si="40"/>
        <v>514600</v>
      </c>
      <c r="J389" s="19">
        <f t="shared" si="38"/>
        <v>0</v>
      </c>
      <c r="K389" s="19"/>
      <c r="L389" s="20"/>
      <c r="M389" s="19"/>
      <c r="N389" s="20"/>
      <c r="O389" s="21"/>
      <c r="P389" s="21"/>
      <c r="Q389" s="21"/>
      <c r="R389" s="21"/>
      <c r="S389" s="21"/>
      <c r="T389" s="21"/>
      <c r="U389" s="40" t="str">
        <f t="shared" si="41"/>
        <v>Student Activities - Non-Athletic</v>
      </c>
      <c r="V389" s="47">
        <f>-Budget!G53</f>
        <v>0</v>
      </c>
      <c r="W389" s="1" t="e">
        <f t="shared" si="42"/>
        <v>#VALUE!</v>
      </c>
      <c r="Z389" s="1" t="s">
        <v>205</v>
      </c>
      <c r="AA389" s="1">
        <v>303101</v>
      </c>
    </row>
    <row r="390" spans="5:27" x14ac:dyDescent="0.2">
      <c r="E390" s="4" t="e">
        <f t="shared" si="36"/>
        <v>#VALUE!</v>
      </c>
      <c r="G390" s="9" t="e">
        <f t="shared" si="37"/>
        <v>#VALUE!</v>
      </c>
      <c r="H390" s="9" t="s">
        <v>205</v>
      </c>
      <c r="I390" s="19" t="str">
        <f t="shared" si="40"/>
        <v>514638</v>
      </c>
      <c r="J390" s="19">
        <f t="shared" si="38"/>
        <v>0</v>
      </c>
      <c r="K390" s="19"/>
      <c r="L390" s="20"/>
      <c r="M390" s="19"/>
      <c r="N390" s="20"/>
      <c r="O390" s="21"/>
      <c r="P390" s="21"/>
      <c r="Q390" s="21"/>
      <c r="R390" s="21"/>
      <c r="S390" s="21"/>
      <c r="T390" s="21"/>
      <c r="U390" s="40" t="str">
        <f t="shared" si="41"/>
        <v>Student Insurance</v>
      </c>
      <c r="V390" s="47">
        <f>-Budget!G54</f>
        <v>0</v>
      </c>
      <c r="W390" s="1" t="e">
        <f t="shared" si="42"/>
        <v>#VALUE!</v>
      </c>
      <c r="Z390" s="1" t="s">
        <v>205</v>
      </c>
      <c r="AA390" s="1">
        <v>303101</v>
      </c>
    </row>
    <row r="391" spans="5:27" x14ac:dyDescent="0.2">
      <c r="E391" s="4" t="e">
        <f t="shared" si="36"/>
        <v>#VALUE!</v>
      </c>
      <c r="G391" s="9" t="e">
        <f t="shared" si="37"/>
        <v>#VALUE!</v>
      </c>
      <c r="H391" s="9" t="s">
        <v>205</v>
      </c>
      <c r="I391" s="19" t="str">
        <f t="shared" si="40"/>
        <v>514675</v>
      </c>
      <c r="J391" s="19">
        <f t="shared" si="38"/>
        <v>0</v>
      </c>
      <c r="K391" s="19"/>
      <c r="L391" s="20"/>
      <c r="M391" s="19"/>
      <c r="N391" s="20"/>
      <c r="O391" s="21"/>
      <c r="P391" s="21"/>
      <c r="Q391" s="21"/>
      <c r="R391" s="21"/>
      <c r="S391" s="21"/>
      <c r="T391" s="21"/>
      <c r="U391" s="40" t="str">
        <f t="shared" si="41"/>
        <v>Student Activity Income</v>
      </c>
      <c r="V391" s="47">
        <f>-Budget!G55</f>
        <v>0</v>
      </c>
      <c r="W391" s="1" t="e">
        <f t="shared" si="42"/>
        <v>#VALUE!</v>
      </c>
      <c r="Z391" s="1" t="s">
        <v>205</v>
      </c>
      <c r="AA391" s="1">
        <v>303101</v>
      </c>
    </row>
    <row r="392" spans="5:27" x14ac:dyDescent="0.2">
      <c r="E392" s="4" t="e">
        <f t="shared" si="36"/>
        <v>#VALUE!</v>
      </c>
      <c r="G392" s="9" t="e">
        <f t="shared" si="37"/>
        <v>#VALUE!</v>
      </c>
      <c r="H392" s="9" t="s">
        <v>205</v>
      </c>
      <c r="I392" s="19" t="str">
        <f t="shared" si="40"/>
        <v>534211</v>
      </c>
      <c r="J392" s="19">
        <f t="shared" si="38"/>
        <v>0</v>
      </c>
      <c r="K392" s="19"/>
      <c r="L392" s="20"/>
      <c r="M392" s="19"/>
      <c r="N392" s="20"/>
      <c r="O392" s="21"/>
      <c r="P392" s="21"/>
      <c r="Q392" s="21"/>
      <c r="R392" s="21"/>
      <c r="S392" s="21"/>
      <c r="T392" s="21"/>
      <c r="U392" s="40" t="str">
        <f t="shared" si="41"/>
        <v>Athletic Donations</v>
      </c>
      <c r="V392" s="47">
        <f>-Budget!G56</f>
        <v>0</v>
      </c>
      <c r="W392" s="1" t="e">
        <f t="shared" si="42"/>
        <v>#VALUE!</v>
      </c>
      <c r="Z392" s="1" t="s">
        <v>205</v>
      </c>
      <c r="AA392" s="1">
        <v>303101</v>
      </c>
    </row>
    <row r="393" spans="5:27" x14ac:dyDescent="0.2">
      <c r="E393" s="4" t="e">
        <f t="shared" si="36"/>
        <v>#VALUE!</v>
      </c>
      <c r="G393" s="9" t="e">
        <f t="shared" si="37"/>
        <v>#VALUE!</v>
      </c>
      <c r="H393" s="9" t="s">
        <v>205</v>
      </c>
      <c r="I393" s="19" t="str">
        <f t="shared" si="40"/>
        <v>534212</v>
      </c>
      <c r="J393" s="19">
        <f t="shared" si="38"/>
        <v>0</v>
      </c>
      <c r="K393" s="19"/>
      <c r="L393" s="20"/>
      <c r="M393" s="19"/>
      <c r="N393" s="20"/>
      <c r="O393" s="21"/>
      <c r="P393" s="21"/>
      <c r="Q393" s="21"/>
      <c r="R393" s="21"/>
      <c r="S393" s="21"/>
      <c r="T393" s="21"/>
      <c r="U393" s="40" t="str">
        <f t="shared" si="41"/>
        <v>Athletic Fees</v>
      </c>
      <c r="V393" s="47">
        <f>-Budget!G57</f>
        <v>0</v>
      </c>
      <c r="W393" s="1" t="e">
        <f t="shared" si="42"/>
        <v>#VALUE!</v>
      </c>
      <c r="Z393" s="1" t="s">
        <v>205</v>
      </c>
      <c r="AA393" s="1">
        <v>303101</v>
      </c>
    </row>
    <row r="394" spans="5:27" x14ac:dyDescent="0.2">
      <c r="E394" s="4" t="e">
        <f t="shared" si="36"/>
        <v>#VALUE!</v>
      </c>
      <c r="G394" s="9" t="e">
        <f t="shared" si="37"/>
        <v>#VALUE!</v>
      </c>
      <c r="H394" s="9" t="s">
        <v>205</v>
      </c>
      <c r="I394" s="19" t="str">
        <f t="shared" si="40"/>
        <v>534690</v>
      </c>
      <c r="J394" s="19">
        <f t="shared" si="38"/>
        <v>0</v>
      </c>
      <c r="K394" s="19"/>
      <c r="L394" s="20"/>
      <c r="M394" s="19"/>
      <c r="N394" s="20"/>
      <c r="O394" s="21"/>
      <c r="P394" s="21"/>
      <c r="Q394" s="21"/>
      <c r="R394" s="21"/>
      <c r="S394" s="21"/>
      <c r="T394" s="21"/>
      <c r="U394" s="40" t="str">
        <f t="shared" si="41"/>
        <v>Gate Receipts</v>
      </c>
      <c r="V394" s="47">
        <f>-Budget!G58</f>
        <v>0</v>
      </c>
      <c r="W394" s="1" t="e">
        <f t="shared" si="42"/>
        <v>#VALUE!</v>
      </c>
      <c r="Z394" s="1" t="s">
        <v>205</v>
      </c>
      <c r="AA394" s="1">
        <v>303101</v>
      </c>
    </row>
    <row r="395" spans="5:27" x14ac:dyDescent="0.2">
      <c r="E395" s="4" t="e">
        <f t="shared" si="36"/>
        <v>#VALUE!</v>
      </c>
      <c r="G395" s="9" t="e">
        <f t="shared" si="37"/>
        <v>#VALUE!</v>
      </c>
      <c r="H395" s="9" t="s">
        <v>205</v>
      </c>
      <c r="I395" s="19" t="str">
        <f t="shared" si="40"/>
        <v>534691</v>
      </c>
      <c r="J395" s="19">
        <f t="shared" si="38"/>
        <v>0</v>
      </c>
      <c r="K395" s="19"/>
      <c r="L395" s="20"/>
      <c r="M395" s="19"/>
      <c r="N395" s="20"/>
      <c r="O395" s="21"/>
      <c r="P395" s="21"/>
      <c r="Q395" s="21"/>
      <c r="R395" s="21"/>
      <c r="S395" s="21"/>
      <c r="T395" s="21"/>
      <c r="U395" s="40" t="str">
        <f t="shared" si="41"/>
        <v>Athletic Insurance Fee</v>
      </c>
      <c r="V395" s="47">
        <f>-Budget!G59</f>
        <v>0</v>
      </c>
      <c r="W395" s="1" t="e">
        <f t="shared" si="42"/>
        <v>#VALUE!</v>
      </c>
      <c r="Z395" s="1" t="s">
        <v>205</v>
      </c>
      <c r="AA395" s="1">
        <v>303101</v>
      </c>
    </row>
    <row r="396" spans="5:27" x14ac:dyDescent="0.2">
      <c r="E396" s="4" t="e">
        <f t="shared" si="36"/>
        <v>#VALUE!</v>
      </c>
      <c r="G396" s="9" t="e">
        <f t="shared" si="37"/>
        <v>#VALUE!</v>
      </c>
      <c r="H396" s="9" t="s">
        <v>205</v>
      </c>
      <c r="I396" s="19" t="str">
        <f t="shared" si="40"/>
        <v>534692</v>
      </c>
      <c r="J396" s="19">
        <f t="shared" si="38"/>
        <v>0</v>
      </c>
      <c r="K396" s="19"/>
      <c r="L396" s="20"/>
      <c r="M396" s="19"/>
      <c r="N396" s="20"/>
      <c r="O396" s="21"/>
      <c r="P396" s="21"/>
      <c r="Q396" s="21"/>
      <c r="R396" s="21"/>
      <c r="S396" s="21"/>
      <c r="T396" s="21"/>
      <c r="U396" s="40" t="str">
        <f t="shared" si="41"/>
        <v>Athletic Concessions Income (Net)</v>
      </c>
      <c r="V396" s="47">
        <f>-Budget!G60</f>
        <v>0</v>
      </c>
      <c r="W396" s="1" t="e">
        <f t="shared" si="42"/>
        <v>#VALUE!</v>
      </c>
      <c r="Z396" s="1" t="s">
        <v>205</v>
      </c>
      <c r="AA396" s="1">
        <v>303101</v>
      </c>
    </row>
    <row r="397" spans="5:27" x14ac:dyDescent="0.2">
      <c r="E397" s="4" t="e">
        <f t="shared" si="36"/>
        <v>#VALUE!</v>
      </c>
      <c r="G397" s="9" t="e">
        <f t="shared" si="37"/>
        <v>#VALUE!</v>
      </c>
      <c r="H397" s="9" t="s">
        <v>205</v>
      </c>
      <c r="I397" s="19" t="str">
        <f t="shared" si="40"/>
        <v>554695</v>
      </c>
      <c r="J397" s="19">
        <f t="shared" si="38"/>
        <v>0</v>
      </c>
      <c r="K397" s="19"/>
      <c r="L397" s="20"/>
      <c r="M397" s="19"/>
      <c r="N397" s="20"/>
      <c r="O397" s="21"/>
      <c r="P397" s="21"/>
      <c r="Q397" s="21"/>
      <c r="R397" s="21"/>
      <c r="S397" s="21"/>
      <c r="T397" s="21"/>
      <c r="U397" s="40" t="str">
        <f t="shared" si="41"/>
        <v>Bookstore (Net)</v>
      </c>
      <c r="V397" s="47">
        <f>-Budget!G61</f>
        <v>0</v>
      </c>
      <c r="W397" s="1" t="e">
        <f t="shared" si="42"/>
        <v>#VALUE!</v>
      </c>
      <c r="Z397" s="1" t="s">
        <v>205</v>
      </c>
      <c r="AA397" s="1">
        <v>303101</v>
      </c>
    </row>
    <row r="398" spans="5:27" x14ac:dyDescent="0.2">
      <c r="E398" s="4" t="e">
        <f t="shared" si="36"/>
        <v>#VALUE!</v>
      </c>
      <c r="G398" s="9" t="e">
        <f t="shared" si="37"/>
        <v>#VALUE!</v>
      </c>
      <c r="H398" s="9" t="s">
        <v>205</v>
      </c>
      <c r="I398" s="19" t="str">
        <f t="shared" si="40"/>
        <v>554696</v>
      </c>
      <c r="J398" s="19">
        <f t="shared" si="38"/>
        <v>0</v>
      </c>
      <c r="K398" s="19"/>
      <c r="L398" s="20"/>
      <c r="M398" s="19"/>
      <c r="N398" s="20"/>
      <c r="O398" s="21"/>
      <c r="P398" s="21"/>
      <c r="Q398" s="21"/>
      <c r="R398" s="21"/>
      <c r="S398" s="21"/>
      <c r="T398" s="21"/>
      <c r="U398" s="40" t="str">
        <f t="shared" si="41"/>
        <v>Food Service (Net)</v>
      </c>
      <c r="V398" s="47">
        <f>-Budget!G62</f>
        <v>0</v>
      </c>
      <c r="W398" s="1" t="e">
        <f t="shared" si="42"/>
        <v>#VALUE!</v>
      </c>
      <c r="Z398" s="1" t="s">
        <v>205</v>
      </c>
      <c r="AA398" s="1">
        <v>303101</v>
      </c>
    </row>
    <row r="399" spans="5:27" x14ac:dyDescent="0.2">
      <c r="E399" s="4" t="e">
        <f t="shared" si="36"/>
        <v>#VALUE!</v>
      </c>
      <c r="G399" s="9" t="e">
        <f t="shared" si="37"/>
        <v>#VALUE!</v>
      </c>
      <c r="H399" s="9" t="s">
        <v>205</v>
      </c>
      <c r="I399" s="19" t="str">
        <f t="shared" si="40"/>
        <v>554697</v>
      </c>
      <c r="J399" s="19">
        <f t="shared" si="38"/>
        <v>0</v>
      </c>
      <c r="K399" s="19"/>
      <c r="L399" s="20"/>
      <c r="M399" s="19"/>
      <c r="N399" s="20"/>
      <c r="O399" s="21"/>
      <c r="P399" s="21"/>
      <c r="Q399" s="21"/>
      <c r="R399" s="21"/>
      <c r="S399" s="21"/>
      <c r="T399" s="21"/>
      <c r="U399" s="40" t="str">
        <f t="shared" si="41"/>
        <v>Vending Machines (Net)</v>
      </c>
      <c r="V399" s="47">
        <f>-Budget!G63</f>
        <v>0</v>
      </c>
      <c r="W399" s="1" t="e">
        <f t="shared" si="42"/>
        <v>#VALUE!</v>
      </c>
      <c r="Z399" s="1" t="s">
        <v>205</v>
      </c>
      <c r="AA399" s="1">
        <v>303101</v>
      </c>
    </row>
    <row r="400" spans="5:27" x14ac:dyDescent="0.2">
      <c r="E400" s="4" t="e">
        <f t="shared" si="36"/>
        <v>#VALUE!</v>
      </c>
      <c r="G400" s="9" t="e">
        <f t="shared" si="37"/>
        <v>#VALUE!</v>
      </c>
      <c r="H400" s="9" t="s">
        <v>205</v>
      </c>
      <c r="I400" s="19" t="str">
        <f t="shared" si="40"/>
        <v>555010</v>
      </c>
      <c r="J400" s="19">
        <f t="shared" si="38"/>
        <v>0</v>
      </c>
      <c r="K400" s="19"/>
      <c r="L400" s="20"/>
      <c r="M400" s="19"/>
      <c r="N400" s="20"/>
      <c r="O400" s="21"/>
      <c r="P400" s="21"/>
      <c r="Q400" s="21"/>
      <c r="R400" s="21"/>
      <c r="S400" s="21"/>
      <c r="T400" s="21"/>
      <c r="U400" s="40" t="str">
        <f t="shared" si="41"/>
        <v>Sales-Meals, Cafeteria</v>
      </c>
      <c r="V400" s="47">
        <f>-Budget!G64</f>
        <v>0</v>
      </c>
      <c r="W400" s="1" t="e">
        <f t="shared" si="42"/>
        <v>#VALUE!</v>
      </c>
      <c r="Z400" s="1" t="s">
        <v>205</v>
      </c>
      <c r="AA400" s="1">
        <v>303101</v>
      </c>
    </row>
    <row r="401" spans="5:27" x14ac:dyDescent="0.2">
      <c r="E401" s="4" t="e">
        <f t="shared" si="36"/>
        <v>#VALUE!</v>
      </c>
      <c r="G401" s="9" t="e">
        <f t="shared" si="37"/>
        <v>#VALUE!</v>
      </c>
      <c r="H401" s="9" t="s">
        <v>205</v>
      </c>
      <c r="I401" s="19" t="str">
        <f t="shared" si="40"/>
        <v>555020</v>
      </c>
      <c r="J401" s="19">
        <f t="shared" si="38"/>
        <v>0</v>
      </c>
      <c r="K401" s="19"/>
      <c r="L401" s="20"/>
      <c r="M401" s="19"/>
      <c r="N401" s="20"/>
      <c r="O401" s="21"/>
      <c r="P401" s="21"/>
      <c r="Q401" s="21"/>
      <c r="R401" s="21"/>
      <c r="S401" s="21"/>
      <c r="T401" s="21"/>
      <c r="U401" s="40" t="str">
        <f t="shared" si="41"/>
        <v>Fed Schl Nutrition Reimb - Cafeteria</v>
      </c>
      <c r="V401" s="47">
        <f>-Budget!G65</f>
        <v>0</v>
      </c>
      <c r="W401" s="1" t="e">
        <f t="shared" si="42"/>
        <v>#VALUE!</v>
      </c>
      <c r="Z401" s="1" t="s">
        <v>205</v>
      </c>
      <c r="AA401" s="1">
        <v>303101</v>
      </c>
    </row>
    <row r="402" spans="5:27" x14ac:dyDescent="0.2">
      <c r="E402" s="4" t="e">
        <f t="shared" si="36"/>
        <v>#VALUE!</v>
      </c>
      <c r="G402" s="9" t="e">
        <f t="shared" si="37"/>
        <v>#VALUE!</v>
      </c>
      <c r="H402" s="9" t="s">
        <v>205</v>
      </c>
      <c r="I402" s="19" t="str">
        <f t="shared" si="40"/>
        <v>555080</v>
      </c>
      <c r="J402" s="19">
        <f t="shared" si="38"/>
        <v>0</v>
      </c>
      <c r="K402" s="19"/>
      <c r="L402" s="20"/>
      <c r="M402" s="19"/>
      <c r="N402" s="20"/>
      <c r="O402" s="21"/>
      <c r="P402" s="21"/>
      <c r="Q402" s="21"/>
      <c r="R402" s="21"/>
      <c r="S402" s="21"/>
      <c r="T402" s="21"/>
      <c r="U402" s="40" t="str">
        <f t="shared" si="41"/>
        <v>Donations/Grants-Cafeteria</v>
      </c>
      <c r="V402" s="47">
        <f>-Budget!G66</f>
        <v>0</v>
      </c>
      <c r="W402" s="1" t="e">
        <f t="shared" si="42"/>
        <v>#VALUE!</v>
      </c>
      <c r="Z402" s="1" t="s">
        <v>205</v>
      </c>
      <c r="AA402" s="1">
        <v>303101</v>
      </c>
    </row>
    <row r="403" spans="5:27" x14ac:dyDescent="0.2">
      <c r="E403" s="4" t="e">
        <f t="shared" si="36"/>
        <v>#VALUE!</v>
      </c>
      <c r="G403" s="9" t="e">
        <f t="shared" si="37"/>
        <v>#VALUE!</v>
      </c>
      <c r="H403" s="9" t="s">
        <v>205</v>
      </c>
      <c r="I403" s="19" t="str">
        <f t="shared" si="40"/>
        <v>555090</v>
      </c>
      <c r="J403" s="19">
        <f t="shared" si="38"/>
        <v>0</v>
      </c>
      <c r="K403" s="19"/>
      <c r="L403" s="20"/>
      <c r="M403" s="19"/>
      <c r="N403" s="20"/>
      <c r="O403" s="21"/>
      <c r="P403" s="21"/>
      <c r="Q403" s="21"/>
      <c r="R403" s="21"/>
      <c r="S403" s="21"/>
      <c r="T403" s="21"/>
      <c r="U403" s="40" t="str">
        <f t="shared" si="41"/>
        <v>Interest-Cafeteria</v>
      </c>
      <c r="V403" s="47">
        <f>-Budget!G67</f>
        <v>0</v>
      </c>
      <c r="W403" s="1" t="e">
        <f t="shared" si="42"/>
        <v>#VALUE!</v>
      </c>
      <c r="Z403" s="1" t="s">
        <v>205</v>
      </c>
      <c r="AA403" s="1">
        <v>303101</v>
      </c>
    </row>
    <row r="404" spans="5:27" x14ac:dyDescent="0.2">
      <c r="E404" s="4" t="e">
        <f t="shared" si="36"/>
        <v>#VALUE!</v>
      </c>
      <c r="G404" s="9" t="e">
        <f t="shared" si="37"/>
        <v>#VALUE!</v>
      </c>
      <c r="H404" s="9" t="s">
        <v>205</v>
      </c>
      <c r="I404" s="19" t="str">
        <f t="shared" si="40"/>
        <v>562061</v>
      </c>
      <c r="J404" s="19">
        <f t="shared" si="38"/>
        <v>0</v>
      </c>
      <c r="K404" s="19"/>
      <c r="L404" s="20"/>
      <c r="M404" s="19"/>
      <c r="N404" s="20"/>
      <c r="O404" s="21"/>
      <c r="P404" s="21"/>
      <c r="Q404" s="21"/>
      <c r="R404" s="21"/>
      <c r="S404" s="21"/>
      <c r="T404" s="21"/>
      <c r="U404" s="40" t="str">
        <f t="shared" si="41"/>
        <v>Unrestricted Donation Income</v>
      </c>
      <c r="V404" s="47">
        <f>-Budget!G68</f>
        <v>0</v>
      </c>
      <c r="W404" s="1" t="e">
        <f t="shared" si="42"/>
        <v>#VALUE!</v>
      </c>
      <c r="Z404" s="1" t="s">
        <v>205</v>
      </c>
      <c r="AA404" s="1">
        <v>303101</v>
      </c>
    </row>
    <row r="405" spans="5:27" x14ac:dyDescent="0.2">
      <c r="E405" s="4" t="e">
        <f t="shared" si="36"/>
        <v>#VALUE!</v>
      </c>
      <c r="G405" s="9" t="e">
        <f t="shared" si="37"/>
        <v>#VALUE!</v>
      </c>
      <c r="H405" s="9" t="s">
        <v>205</v>
      </c>
      <c r="I405" s="19" t="str">
        <f t="shared" si="40"/>
        <v>562063</v>
      </c>
      <c r="J405" s="19">
        <f t="shared" si="38"/>
        <v>0</v>
      </c>
      <c r="K405" s="19"/>
      <c r="L405" s="20"/>
      <c r="M405" s="19"/>
      <c r="N405" s="20"/>
      <c r="O405" s="21"/>
      <c r="P405" s="21"/>
      <c r="Q405" s="21"/>
      <c r="R405" s="21"/>
      <c r="S405" s="21"/>
      <c r="T405" s="21"/>
      <c r="U405" s="40" t="str">
        <f t="shared" si="41"/>
        <v>Fundraising - Pledges</v>
      </c>
      <c r="V405" s="47">
        <f>-Budget!G69</f>
        <v>0</v>
      </c>
      <c r="W405" s="1" t="e">
        <f t="shared" si="42"/>
        <v>#VALUE!</v>
      </c>
      <c r="Z405" s="1" t="s">
        <v>205</v>
      </c>
      <c r="AA405" s="1">
        <v>303101</v>
      </c>
    </row>
    <row r="406" spans="5:27" x14ac:dyDescent="0.2">
      <c r="E406" s="4" t="e">
        <f t="shared" si="36"/>
        <v>#VALUE!</v>
      </c>
      <c r="G406" s="9" t="e">
        <f t="shared" si="37"/>
        <v>#VALUE!</v>
      </c>
      <c r="H406" s="9" t="s">
        <v>205</v>
      </c>
      <c r="I406" s="19" t="str">
        <f t="shared" si="40"/>
        <v>562065</v>
      </c>
      <c r="J406" s="19">
        <f t="shared" si="38"/>
        <v>0</v>
      </c>
      <c r="K406" s="19"/>
      <c r="L406" s="20"/>
      <c r="M406" s="19"/>
      <c r="N406" s="20"/>
      <c r="O406" s="21"/>
      <c r="P406" s="21"/>
      <c r="Q406" s="21"/>
      <c r="R406" s="21"/>
      <c r="S406" s="21"/>
      <c r="T406" s="21"/>
      <c r="U406" s="40" t="str">
        <f t="shared" si="41"/>
        <v>Fundraising - Athletic Complex</v>
      </c>
      <c r="V406" s="47">
        <f>-Budget!G70</f>
        <v>0</v>
      </c>
      <c r="W406" s="1" t="e">
        <f t="shared" si="42"/>
        <v>#VALUE!</v>
      </c>
      <c r="Z406" s="1" t="s">
        <v>205</v>
      </c>
      <c r="AA406" s="1">
        <v>303101</v>
      </c>
    </row>
    <row r="407" spans="5:27" x14ac:dyDescent="0.2">
      <c r="E407" s="4" t="e">
        <f t="shared" si="36"/>
        <v>#VALUE!</v>
      </c>
      <c r="G407" s="9" t="e">
        <f t="shared" si="37"/>
        <v>#VALUE!</v>
      </c>
      <c r="H407" s="9" t="s">
        <v>205</v>
      </c>
      <c r="I407" s="19" t="str">
        <f t="shared" si="40"/>
        <v>562069</v>
      </c>
      <c r="J407" s="19">
        <f t="shared" si="38"/>
        <v>0</v>
      </c>
      <c r="K407" s="19"/>
      <c r="L407" s="20"/>
      <c r="M407" s="19"/>
      <c r="N407" s="20"/>
      <c r="O407" s="21"/>
      <c r="P407" s="21"/>
      <c r="Q407" s="21"/>
      <c r="R407" s="21"/>
      <c r="S407" s="21"/>
      <c r="T407" s="21"/>
      <c r="U407" s="40" t="str">
        <f t="shared" si="41"/>
        <v>Fundraising - Misc</v>
      </c>
      <c r="V407" s="47">
        <f>-Budget!G71</f>
        <v>0</v>
      </c>
      <c r="W407" s="1" t="e">
        <f t="shared" si="42"/>
        <v>#VALUE!</v>
      </c>
      <c r="Z407" s="1" t="s">
        <v>205</v>
      </c>
      <c r="AA407" s="1">
        <v>303101</v>
      </c>
    </row>
    <row r="408" spans="5:27" x14ac:dyDescent="0.2">
      <c r="E408" s="4" t="e">
        <f t="shared" si="36"/>
        <v>#VALUE!</v>
      </c>
      <c r="G408" s="9" t="e">
        <f t="shared" ref="G408:G468" si="43">"BV-"&amp;J408&amp;TEXT(E408,"mmyy")</f>
        <v>#VALUE!</v>
      </c>
      <c r="H408" s="9" t="s">
        <v>205</v>
      </c>
      <c r="I408" s="22" t="str">
        <f t="shared" si="40"/>
        <v>616004</v>
      </c>
      <c r="J408" s="22">
        <f t="shared" ref="J408:J469" si="44">$D$4</f>
        <v>0</v>
      </c>
      <c r="K408" s="22"/>
      <c r="L408" s="23"/>
      <c r="M408" s="22"/>
      <c r="N408" s="23"/>
      <c r="O408" s="24"/>
      <c r="P408" s="24"/>
      <c r="Q408" s="24"/>
      <c r="R408" s="24"/>
      <c r="S408" s="24"/>
      <c r="T408" s="24"/>
      <c r="U408" s="41" t="str">
        <f t="shared" si="41"/>
        <v>Administrative Salaries</v>
      </c>
      <c r="V408" s="48">
        <f>Budget!G76</f>
        <v>0</v>
      </c>
      <c r="W408" s="1" t="e">
        <f t="shared" ref="W408:W468" si="45">$H$6</f>
        <v>#VALUE!</v>
      </c>
      <c r="Z408" s="1" t="s">
        <v>205</v>
      </c>
      <c r="AA408" s="1">
        <v>303101</v>
      </c>
    </row>
    <row r="409" spans="5:27" x14ac:dyDescent="0.2">
      <c r="E409" s="4" t="e">
        <f t="shared" si="36"/>
        <v>#VALUE!</v>
      </c>
      <c r="G409" s="9" t="e">
        <f t="shared" si="43"/>
        <v>#VALUE!</v>
      </c>
      <c r="H409" s="9" t="s">
        <v>205</v>
      </c>
      <c r="I409" s="22" t="str">
        <f t="shared" si="40"/>
        <v>616006</v>
      </c>
      <c r="J409" s="22">
        <f t="shared" si="44"/>
        <v>0</v>
      </c>
      <c r="K409" s="22"/>
      <c r="L409" s="23"/>
      <c r="M409" s="22"/>
      <c r="N409" s="23"/>
      <c r="O409" s="24"/>
      <c r="P409" s="24"/>
      <c r="Q409" s="24"/>
      <c r="R409" s="24"/>
      <c r="S409" s="24"/>
      <c r="T409" s="24"/>
      <c r="U409" s="41" t="str">
        <f t="shared" si="41"/>
        <v>Clerical Salaries</v>
      </c>
      <c r="V409" s="48">
        <f>Budget!G77</f>
        <v>0</v>
      </c>
      <c r="W409" s="1" t="e">
        <f t="shared" si="45"/>
        <v>#VALUE!</v>
      </c>
      <c r="Z409" s="1" t="s">
        <v>205</v>
      </c>
      <c r="AA409" s="1">
        <v>303101</v>
      </c>
    </row>
    <row r="410" spans="5:27" x14ac:dyDescent="0.2">
      <c r="E410" s="4" t="e">
        <f t="shared" ref="E410:E473" si="46">DATE(YEAR(E242),MONTH(E242)+1,DAY(E242))</f>
        <v>#VALUE!</v>
      </c>
      <c r="G410" s="9" t="e">
        <f t="shared" si="43"/>
        <v>#VALUE!</v>
      </c>
      <c r="H410" s="9" t="s">
        <v>205</v>
      </c>
      <c r="I410" s="22" t="str">
        <f t="shared" si="40"/>
        <v>616101</v>
      </c>
      <c r="J410" s="22">
        <f t="shared" si="44"/>
        <v>0</v>
      </c>
      <c r="K410" s="22"/>
      <c r="L410" s="23"/>
      <c r="M410" s="22"/>
      <c r="N410" s="23"/>
      <c r="O410" s="24"/>
      <c r="P410" s="24"/>
      <c r="Q410" s="24"/>
      <c r="R410" s="24"/>
      <c r="S410" s="24"/>
      <c r="T410" s="24"/>
      <c r="U410" s="41" t="str">
        <f t="shared" si="41"/>
        <v>SS Taxes, Employer Share - School Administration</v>
      </c>
      <c r="V410" s="48">
        <f>Budget!G78</f>
        <v>0</v>
      </c>
      <c r="W410" s="1" t="e">
        <f t="shared" si="45"/>
        <v>#VALUE!</v>
      </c>
      <c r="Z410" s="1" t="s">
        <v>205</v>
      </c>
      <c r="AA410" s="1">
        <v>303101</v>
      </c>
    </row>
    <row r="411" spans="5:27" x14ac:dyDescent="0.2">
      <c r="E411" s="4" t="e">
        <f t="shared" si="46"/>
        <v>#VALUE!</v>
      </c>
      <c r="G411" s="9" t="e">
        <f t="shared" si="43"/>
        <v>#VALUE!</v>
      </c>
      <c r="H411" s="9" t="s">
        <v>205</v>
      </c>
      <c r="I411" s="22" t="str">
        <f t="shared" si="40"/>
        <v>616102</v>
      </c>
      <c r="J411" s="22">
        <f t="shared" si="44"/>
        <v>0</v>
      </c>
      <c r="K411" s="22"/>
      <c r="L411" s="23"/>
      <c r="M411" s="22"/>
      <c r="N411" s="23"/>
      <c r="O411" s="24"/>
      <c r="P411" s="24"/>
      <c r="Q411" s="24"/>
      <c r="R411" s="24"/>
      <c r="S411" s="24"/>
      <c r="T411" s="24"/>
      <c r="U411" s="41" t="str">
        <f t="shared" si="41"/>
        <v>Life &amp; Disability Insurance - School Administration</v>
      </c>
      <c r="V411" s="48">
        <f>Budget!G79</f>
        <v>0</v>
      </c>
      <c r="W411" s="1" t="e">
        <f t="shared" si="45"/>
        <v>#VALUE!</v>
      </c>
      <c r="Z411" s="1" t="s">
        <v>205</v>
      </c>
      <c r="AA411" s="1">
        <v>303101</v>
      </c>
    </row>
    <row r="412" spans="5:27" x14ac:dyDescent="0.2">
      <c r="E412" s="4" t="e">
        <f t="shared" si="46"/>
        <v>#VALUE!</v>
      </c>
      <c r="G412" s="9" t="e">
        <f t="shared" si="43"/>
        <v>#VALUE!</v>
      </c>
      <c r="H412" s="9" t="s">
        <v>205</v>
      </c>
      <c r="I412" s="22" t="str">
        <f t="shared" si="40"/>
        <v>616103</v>
      </c>
      <c r="J412" s="22">
        <f t="shared" si="44"/>
        <v>0</v>
      </c>
      <c r="K412" s="22"/>
      <c r="L412" s="23"/>
      <c r="M412" s="22"/>
      <c r="N412" s="23"/>
      <c r="O412" s="24"/>
      <c r="P412" s="24"/>
      <c r="Q412" s="24"/>
      <c r="R412" s="24"/>
      <c r="S412" s="24"/>
      <c r="T412" s="24"/>
      <c r="U412" s="41" t="str">
        <f t="shared" si="41"/>
        <v>Workman's Compensation Insurance</v>
      </c>
      <c r="V412" s="48">
        <f>Budget!G80</f>
        <v>0</v>
      </c>
      <c r="W412" s="1" t="e">
        <f t="shared" si="45"/>
        <v>#VALUE!</v>
      </c>
      <c r="Z412" s="1" t="s">
        <v>205</v>
      </c>
      <c r="AA412" s="1">
        <v>303101</v>
      </c>
    </row>
    <row r="413" spans="5:27" x14ac:dyDescent="0.2">
      <c r="E413" s="4" t="e">
        <f t="shared" si="46"/>
        <v>#VALUE!</v>
      </c>
      <c r="G413" s="9" t="e">
        <f t="shared" si="43"/>
        <v>#VALUE!</v>
      </c>
      <c r="H413" s="9" t="s">
        <v>205</v>
      </c>
      <c r="I413" s="22" t="str">
        <f t="shared" si="40"/>
        <v>616104</v>
      </c>
      <c r="J413" s="22">
        <f t="shared" si="44"/>
        <v>0</v>
      </c>
      <c r="K413" s="22"/>
      <c r="L413" s="23"/>
      <c r="M413" s="22"/>
      <c r="N413" s="23"/>
      <c r="O413" s="24"/>
      <c r="P413" s="24"/>
      <c r="Q413" s="24"/>
      <c r="R413" s="24"/>
      <c r="S413" s="24"/>
      <c r="T413" s="24"/>
      <c r="U413" s="41" t="str">
        <f t="shared" si="41"/>
        <v>Vision Insurance - School Administration</v>
      </c>
      <c r="V413" s="48">
        <f>Budget!G81</f>
        <v>0</v>
      </c>
      <c r="W413" s="1" t="e">
        <f t="shared" si="45"/>
        <v>#VALUE!</v>
      </c>
      <c r="Z413" s="1" t="s">
        <v>205</v>
      </c>
      <c r="AA413" s="1">
        <v>303101</v>
      </c>
    </row>
    <row r="414" spans="5:27" x14ac:dyDescent="0.2">
      <c r="E414" s="4" t="e">
        <f t="shared" si="46"/>
        <v>#VALUE!</v>
      </c>
      <c r="G414" s="9" t="e">
        <f t="shared" si="43"/>
        <v>#VALUE!</v>
      </c>
      <c r="H414" s="9" t="s">
        <v>205</v>
      </c>
      <c r="I414" s="22" t="str">
        <f t="shared" si="40"/>
        <v>616106</v>
      </c>
      <c r="J414" s="22">
        <f t="shared" si="44"/>
        <v>0</v>
      </c>
      <c r="K414" s="22"/>
      <c r="L414" s="23"/>
      <c r="M414" s="22"/>
      <c r="N414" s="23"/>
      <c r="O414" s="24"/>
      <c r="P414" s="24"/>
      <c r="Q414" s="24"/>
      <c r="R414" s="24"/>
      <c r="S414" s="24"/>
      <c r="T414" s="24"/>
      <c r="U414" s="41" t="str">
        <f t="shared" si="41"/>
        <v>Retirement - School Administration</v>
      </c>
      <c r="V414" s="48">
        <f>Budget!G82</f>
        <v>0</v>
      </c>
      <c r="W414" s="1" t="e">
        <f t="shared" si="45"/>
        <v>#VALUE!</v>
      </c>
      <c r="Z414" s="1" t="s">
        <v>205</v>
      </c>
      <c r="AA414" s="1">
        <v>303101</v>
      </c>
    </row>
    <row r="415" spans="5:27" x14ac:dyDescent="0.2">
      <c r="E415" s="4" t="e">
        <f t="shared" si="46"/>
        <v>#VALUE!</v>
      </c>
      <c r="G415" s="9" t="e">
        <f t="shared" si="43"/>
        <v>#VALUE!</v>
      </c>
      <c r="H415" s="9" t="s">
        <v>205</v>
      </c>
      <c r="I415" s="22" t="str">
        <f t="shared" si="40"/>
        <v>616111</v>
      </c>
      <c r="J415" s="22">
        <f t="shared" si="44"/>
        <v>0</v>
      </c>
      <c r="K415" s="22"/>
      <c r="L415" s="23"/>
      <c r="M415" s="22"/>
      <c r="N415" s="23"/>
      <c r="O415" s="24"/>
      <c r="P415" s="24"/>
      <c r="Q415" s="24"/>
      <c r="R415" s="24"/>
      <c r="S415" s="24"/>
      <c r="T415" s="24"/>
      <c r="U415" s="41" t="str">
        <f t="shared" si="41"/>
        <v>Health Insurance - School Administration</v>
      </c>
      <c r="V415" s="48">
        <f>Budget!G83</f>
        <v>0</v>
      </c>
      <c r="W415" s="1" t="e">
        <f t="shared" si="45"/>
        <v>#VALUE!</v>
      </c>
      <c r="Z415" s="1" t="s">
        <v>205</v>
      </c>
      <c r="AA415" s="1">
        <v>303101</v>
      </c>
    </row>
    <row r="416" spans="5:27" x14ac:dyDescent="0.2">
      <c r="E416" s="4" t="e">
        <f t="shared" si="46"/>
        <v>#VALUE!</v>
      </c>
      <c r="G416" s="9" t="e">
        <f t="shared" si="43"/>
        <v>#VALUE!</v>
      </c>
      <c r="H416" s="9" t="s">
        <v>205</v>
      </c>
      <c r="I416" s="22" t="str">
        <f t="shared" si="40"/>
        <v>616837</v>
      </c>
      <c r="J416" s="22">
        <f t="shared" si="44"/>
        <v>0</v>
      </c>
      <c r="K416" s="22"/>
      <c r="L416" s="23"/>
      <c r="M416" s="22"/>
      <c r="N416" s="23"/>
      <c r="O416" s="24"/>
      <c r="P416" s="24"/>
      <c r="Q416" s="24"/>
      <c r="R416" s="24"/>
      <c r="S416" s="24"/>
      <c r="T416" s="24"/>
      <c r="U416" s="41" t="str">
        <f t="shared" si="41"/>
        <v>Residential Expenditures</v>
      </c>
      <c r="V416" s="48">
        <f>Budget!G84</f>
        <v>0</v>
      </c>
      <c r="W416" s="1" t="e">
        <f t="shared" si="45"/>
        <v>#VALUE!</v>
      </c>
      <c r="Z416" s="1" t="s">
        <v>205</v>
      </c>
      <c r="AA416" s="1">
        <v>303101</v>
      </c>
    </row>
    <row r="417" spans="5:27" x14ac:dyDescent="0.2">
      <c r="E417" s="4" t="e">
        <f t="shared" si="46"/>
        <v>#VALUE!</v>
      </c>
      <c r="G417" s="9" t="e">
        <f t="shared" si="43"/>
        <v>#VALUE!</v>
      </c>
      <c r="H417" s="9" t="s">
        <v>205</v>
      </c>
      <c r="I417" s="22" t="str">
        <f t="shared" si="40"/>
        <v>636205</v>
      </c>
      <c r="J417" s="22">
        <f t="shared" si="44"/>
        <v>0</v>
      </c>
      <c r="K417" s="22"/>
      <c r="L417" s="23"/>
      <c r="M417" s="22"/>
      <c r="N417" s="23"/>
      <c r="O417" s="24"/>
      <c r="P417" s="24"/>
      <c r="Q417" s="24"/>
      <c r="R417" s="24"/>
      <c r="S417" s="24"/>
      <c r="T417" s="24"/>
      <c r="U417" s="41" t="str">
        <f t="shared" si="41"/>
        <v>Professional Services</v>
      </c>
      <c r="V417" s="48">
        <f>Budget!G85</f>
        <v>0</v>
      </c>
      <c r="W417" s="1" t="e">
        <f t="shared" si="45"/>
        <v>#VALUE!</v>
      </c>
      <c r="Z417" s="1" t="s">
        <v>205</v>
      </c>
      <c r="AA417" s="1">
        <v>303101</v>
      </c>
    </row>
    <row r="418" spans="5:27" x14ac:dyDescent="0.2">
      <c r="E418" s="4" t="e">
        <f t="shared" si="46"/>
        <v>#VALUE!</v>
      </c>
      <c r="G418" s="9" t="e">
        <f t="shared" si="43"/>
        <v>#VALUE!</v>
      </c>
      <c r="H418" s="9" t="s">
        <v>205</v>
      </c>
      <c r="I418" s="22" t="str">
        <f t="shared" si="40"/>
        <v>636209</v>
      </c>
      <c r="J418" s="22">
        <f t="shared" si="44"/>
        <v>0</v>
      </c>
      <c r="K418" s="22"/>
      <c r="L418" s="23"/>
      <c r="M418" s="22"/>
      <c r="N418" s="23"/>
      <c r="O418" s="24"/>
      <c r="P418" s="24"/>
      <c r="Q418" s="24"/>
      <c r="R418" s="24"/>
      <c r="S418" s="24"/>
      <c r="T418" s="24"/>
      <c r="U418" s="41" t="str">
        <f t="shared" si="41"/>
        <v>Computer Consulting</v>
      </c>
      <c r="V418" s="48">
        <f>Budget!G86</f>
        <v>0</v>
      </c>
      <c r="W418" s="1" t="e">
        <f t="shared" si="45"/>
        <v>#VALUE!</v>
      </c>
      <c r="Z418" s="1" t="s">
        <v>205</v>
      </c>
      <c r="AA418" s="1">
        <v>303101</v>
      </c>
    </row>
    <row r="419" spans="5:27" x14ac:dyDescent="0.2">
      <c r="E419" s="4" t="e">
        <f t="shared" si="46"/>
        <v>#VALUE!</v>
      </c>
      <c r="G419" s="9" t="e">
        <f t="shared" si="43"/>
        <v>#VALUE!</v>
      </c>
      <c r="H419" s="9" t="s">
        <v>205</v>
      </c>
      <c r="I419" s="22" t="str">
        <f t="shared" si="40"/>
        <v>636212</v>
      </c>
      <c r="J419" s="22">
        <f t="shared" si="44"/>
        <v>0</v>
      </c>
      <c r="K419" s="22"/>
      <c r="L419" s="23"/>
      <c r="M419" s="22"/>
      <c r="N419" s="23"/>
      <c r="O419" s="24"/>
      <c r="P419" s="24"/>
      <c r="Q419" s="24"/>
      <c r="R419" s="24"/>
      <c r="S419" s="24"/>
      <c r="T419" s="24"/>
      <c r="U419" s="41" t="str">
        <f t="shared" si="41"/>
        <v>Advertising and Publicity</v>
      </c>
      <c r="V419" s="48">
        <f>Budget!G87</f>
        <v>0</v>
      </c>
      <c r="W419" s="1" t="e">
        <f t="shared" si="45"/>
        <v>#VALUE!</v>
      </c>
      <c r="Z419" s="1" t="s">
        <v>205</v>
      </c>
      <c r="AA419" s="1">
        <v>303101</v>
      </c>
    </row>
    <row r="420" spans="5:27" x14ac:dyDescent="0.2">
      <c r="E420" s="4" t="e">
        <f t="shared" si="46"/>
        <v>#VALUE!</v>
      </c>
      <c r="G420" s="9" t="e">
        <f t="shared" si="43"/>
        <v>#VALUE!</v>
      </c>
      <c r="H420" s="9" t="s">
        <v>205</v>
      </c>
      <c r="I420" s="22" t="str">
        <f t="shared" si="40"/>
        <v>636221</v>
      </c>
      <c r="J420" s="22">
        <f t="shared" si="44"/>
        <v>0</v>
      </c>
      <c r="K420" s="22"/>
      <c r="L420" s="23"/>
      <c r="M420" s="22"/>
      <c r="N420" s="23"/>
      <c r="O420" s="24"/>
      <c r="P420" s="24"/>
      <c r="Q420" s="24"/>
      <c r="R420" s="24"/>
      <c r="S420" s="24"/>
      <c r="T420" s="24"/>
      <c r="U420" s="41" t="str">
        <f t="shared" si="41"/>
        <v>Administrative Staff Development Expenditures</v>
      </c>
      <c r="V420" s="48">
        <f>Budget!G88</f>
        <v>0</v>
      </c>
      <c r="W420" s="1" t="e">
        <f t="shared" si="45"/>
        <v>#VALUE!</v>
      </c>
      <c r="Z420" s="1" t="s">
        <v>205</v>
      </c>
      <c r="AA420" s="1">
        <v>303101</v>
      </c>
    </row>
    <row r="421" spans="5:27" x14ac:dyDescent="0.2">
      <c r="E421" s="4" t="e">
        <f t="shared" si="46"/>
        <v>#VALUE!</v>
      </c>
      <c r="F421" s="2"/>
      <c r="G421" s="2" t="e">
        <f t="shared" si="43"/>
        <v>#VALUE!</v>
      </c>
      <c r="H421" s="9" t="s">
        <v>205</v>
      </c>
      <c r="I421" s="42" t="str">
        <f t="shared" si="40"/>
        <v>636302</v>
      </c>
      <c r="J421" s="22">
        <f t="shared" si="44"/>
        <v>0</v>
      </c>
      <c r="K421" s="43"/>
      <c r="L421" s="24"/>
      <c r="M421" s="43"/>
      <c r="N421" s="24"/>
      <c r="O421" s="44"/>
      <c r="P421" s="44"/>
      <c r="Q421" s="44"/>
      <c r="R421" s="44"/>
      <c r="S421" s="44"/>
      <c r="T421" s="44"/>
      <c r="U421" s="22" t="str">
        <f t="shared" si="41"/>
        <v>Supplies</v>
      </c>
      <c r="V421" s="48">
        <f>Budget!G89</f>
        <v>0</v>
      </c>
      <c r="W421" s="1" t="e">
        <f t="shared" si="45"/>
        <v>#VALUE!</v>
      </c>
      <c r="X421" s="7"/>
      <c r="Y421" s="7"/>
      <c r="Z421" s="1" t="s">
        <v>205</v>
      </c>
      <c r="AA421" s="1">
        <v>303101</v>
      </c>
    </row>
    <row r="422" spans="5:27" x14ac:dyDescent="0.2">
      <c r="E422" s="4" t="e">
        <f t="shared" si="46"/>
        <v>#VALUE!</v>
      </c>
      <c r="G422" s="9" t="e">
        <f t="shared" si="43"/>
        <v>#VALUE!</v>
      </c>
      <c r="H422" s="9" t="s">
        <v>205</v>
      </c>
      <c r="I422" s="22" t="str">
        <f t="shared" si="40"/>
        <v>636304</v>
      </c>
      <c r="J422" s="22">
        <f t="shared" si="44"/>
        <v>0</v>
      </c>
      <c r="K422" s="22"/>
      <c r="L422" s="23"/>
      <c r="M422" s="22"/>
      <c r="N422" s="23"/>
      <c r="O422" s="24"/>
      <c r="P422" s="24"/>
      <c r="Q422" s="24"/>
      <c r="R422" s="24"/>
      <c r="S422" s="24"/>
      <c r="T422" s="24"/>
      <c r="U422" s="41" t="str">
        <f t="shared" si="41"/>
        <v>Printing &amp; Stationery</v>
      </c>
      <c r="V422" s="48">
        <f>Budget!G90</f>
        <v>0</v>
      </c>
      <c r="W422" s="1" t="e">
        <f t="shared" si="45"/>
        <v>#VALUE!</v>
      </c>
      <c r="Z422" s="1" t="s">
        <v>205</v>
      </c>
      <c r="AA422" s="1">
        <v>303101</v>
      </c>
    </row>
    <row r="423" spans="5:27" x14ac:dyDescent="0.2">
      <c r="E423" s="4" t="e">
        <f t="shared" si="46"/>
        <v>#VALUE!</v>
      </c>
      <c r="G423" s="9" t="e">
        <f t="shared" si="43"/>
        <v>#VALUE!</v>
      </c>
      <c r="H423" s="9" t="s">
        <v>205</v>
      </c>
      <c r="I423" s="22" t="str">
        <f t="shared" si="40"/>
        <v>636305</v>
      </c>
      <c r="J423" s="22">
        <f t="shared" si="44"/>
        <v>0</v>
      </c>
      <c r="K423" s="22"/>
      <c r="L423" s="23"/>
      <c r="M423" s="22"/>
      <c r="N423" s="23"/>
      <c r="O423" s="24"/>
      <c r="P423" s="24"/>
      <c r="Q423" s="24"/>
      <c r="R423" s="24"/>
      <c r="S423" s="24"/>
      <c r="T423" s="24"/>
      <c r="U423" s="41" t="str">
        <f t="shared" si="41"/>
        <v>Postage</v>
      </c>
      <c r="V423" s="48">
        <f>Budget!G91</f>
        <v>0</v>
      </c>
      <c r="W423" s="1" t="e">
        <f t="shared" si="45"/>
        <v>#VALUE!</v>
      </c>
      <c r="Z423" s="1" t="s">
        <v>205</v>
      </c>
      <c r="AA423" s="1">
        <v>303101</v>
      </c>
    </row>
    <row r="424" spans="5:27" x14ac:dyDescent="0.2">
      <c r="E424" s="4" t="e">
        <f t="shared" si="46"/>
        <v>#VALUE!</v>
      </c>
      <c r="G424" s="9" t="e">
        <f t="shared" si="43"/>
        <v>#VALUE!</v>
      </c>
      <c r="H424" s="9" t="s">
        <v>205</v>
      </c>
      <c r="I424" s="22" t="str">
        <f t="shared" si="40"/>
        <v>636350</v>
      </c>
      <c r="J424" s="22">
        <f t="shared" si="44"/>
        <v>0</v>
      </c>
      <c r="K424" s="22"/>
      <c r="L424" s="23"/>
      <c r="M424" s="22"/>
      <c r="N424" s="23"/>
      <c r="O424" s="24"/>
      <c r="P424" s="24"/>
      <c r="Q424" s="24"/>
      <c r="R424" s="24"/>
      <c r="S424" s="24"/>
      <c r="T424" s="24"/>
      <c r="U424" s="41" t="str">
        <f t="shared" si="41"/>
        <v>Miscellaneous Administrative Expenditures</v>
      </c>
      <c r="V424" s="48">
        <f>Budget!G92</f>
        <v>0</v>
      </c>
      <c r="W424" s="1" t="e">
        <f t="shared" si="45"/>
        <v>#VALUE!</v>
      </c>
      <c r="Z424" s="1" t="s">
        <v>205</v>
      </c>
      <c r="AA424" s="1">
        <v>303101</v>
      </c>
    </row>
    <row r="425" spans="5:27" x14ac:dyDescent="0.2">
      <c r="E425" s="4" t="e">
        <f t="shared" si="46"/>
        <v>#VALUE!</v>
      </c>
      <c r="G425" s="9" t="e">
        <f t="shared" si="43"/>
        <v>#VALUE!</v>
      </c>
      <c r="H425" s="9" t="s">
        <v>205</v>
      </c>
      <c r="I425" s="22" t="str">
        <f t="shared" si="40"/>
        <v>636351</v>
      </c>
      <c r="J425" s="22">
        <f t="shared" si="44"/>
        <v>0</v>
      </c>
      <c r="K425" s="22"/>
      <c r="L425" s="23"/>
      <c r="M425" s="22"/>
      <c r="N425" s="23"/>
      <c r="O425" s="24"/>
      <c r="P425" s="24"/>
      <c r="Q425" s="24"/>
      <c r="R425" s="24"/>
      <c r="S425" s="24"/>
      <c r="T425" s="24"/>
      <c r="U425" s="41" t="str">
        <f t="shared" si="41"/>
        <v>Unallocated Credit Card Charge</v>
      </c>
      <c r="V425" s="48">
        <f>Budget!G93</f>
        <v>0</v>
      </c>
      <c r="W425" s="1" t="e">
        <f t="shared" si="45"/>
        <v>#VALUE!</v>
      </c>
      <c r="Z425" s="1" t="s">
        <v>205</v>
      </c>
      <c r="AA425" s="1">
        <v>303101</v>
      </c>
    </row>
    <row r="426" spans="5:27" x14ac:dyDescent="0.2">
      <c r="E426" s="4" t="e">
        <f t="shared" si="46"/>
        <v>#VALUE!</v>
      </c>
      <c r="G426" s="9" t="e">
        <f t="shared" si="43"/>
        <v>#VALUE!</v>
      </c>
      <c r="H426" s="9" t="s">
        <v>205</v>
      </c>
      <c r="I426" s="22" t="str">
        <f t="shared" si="40"/>
        <v>636404</v>
      </c>
      <c r="J426" s="22">
        <f t="shared" si="44"/>
        <v>0</v>
      </c>
      <c r="K426" s="22"/>
      <c r="L426" s="23"/>
      <c r="M426" s="22"/>
      <c r="N426" s="23"/>
      <c r="O426" s="24"/>
      <c r="P426" s="24"/>
      <c r="Q426" s="24"/>
      <c r="R426" s="24"/>
      <c r="S426" s="24"/>
      <c r="T426" s="24"/>
      <c r="U426" s="41" t="str">
        <f t="shared" si="41"/>
        <v>Dues, Memberships, and Subscriptions</v>
      </c>
      <c r="V426" s="48">
        <f>Budget!G94</f>
        <v>0</v>
      </c>
      <c r="W426" s="1" t="e">
        <f t="shared" si="45"/>
        <v>#VALUE!</v>
      </c>
      <c r="Z426" s="1" t="s">
        <v>205</v>
      </c>
      <c r="AA426" s="1">
        <v>303101</v>
      </c>
    </row>
    <row r="427" spans="5:27" x14ac:dyDescent="0.2">
      <c r="E427" s="4" t="e">
        <f t="shared" si="46"/>
        <v>#VALUE!</v>
      </c>
      <c r="G427" s="9" t="e">
        <f t="shared" si="43"/>
        <v>#VALUE!</v>
      </c>
      <c r="H427" s="9" t="s">
        <v>205</v>
      </c>
      <c r="I427" s="22" t="str">
        <f t="shared" si="40"/>
        <v>636405</v>
      </c>
      <c r="J427" s="22">
        <f t="shared" si="44"/>
        <v>0</v>
      </c>
      <c r="K427" s="22"/>
      <c r="L427" s="23"/>
      <c r="M427" s="22"/>
      <c r="N427" s="23"/>
      <c r="O427" s="24"/>
      <c r="P427" s="24"/>
      <c r="Q427" s="24"/>
      <c r="R427" s="24"/>
      <c r="S427" s="24"/>
      <c r="T427" s="24"/>
      <c r="U427" s="41" t="str">
        <f t="shared" si="41"/>
        <v>Conference and Travel</v>
      </c>
      <c r="V427" s="48">
        <f>Budget!G95</f>
        <v>0</v>
      </c>
      <c r="W427" s="1" t="e">
        <f t="shared" si="45"/>
        <v>#VALUE!</v>
      </c>
      <c r="Z427" s="1" t="s">
        <v>205</v>
      </c>
      <c r="AA427" s="1">
        <v>303101</v>
      </c>
    </row>
    <row r="428" spans="5:27" x14ac:dyDescent="0.2">
      <c r="E428" s="4" t="e">
        <f t="shared" si="46"/>
        <v>#VALUE!</v>
      </c>
      <c r="G428" s="9" t="e">
        <f t="shared" si="43"/>
        <v>#VALUE!</v>
      </c>
      <c r="H428" s="9" t="s">
        <v>205</v>
      </c>
      <c r="I428" s="22" t="str">
        <f t="shared" si="40"/>
        <v>636560</v>
      </c>
      <c r="J428" s="22">
        <f t="shared" si="44"/>
        <v>0</v>
      </c>
      <c r="K428" s="22"/>
      <c r="L428" s="23"/>
      <c r="M428" s="22"/>
      <c r="N428" s="23"/>
      <c r="O428" s="24"/>
      <c r="P428" s="24"/>
      <c r="Q428" s="24"/>
      <c r="R428" s="24"/>
      <c r="S428" s="24"/>
      <c r="T428" s="24"/>
      <c r="U428" s="41" t="str">
        <f t="shared" si="41"/>
        <v>Diocesan Student Fees</v>
      </c>
      <c r="V428" s="48">
        <f>Budget!G96</f>
        <v>0</v>
      </c>
      <c r="W428" s="1" t="e">
        <f t="shared" si="45"/>
        <v>#VALUE!</v>
      </c>
      <c r="Z428" s="1" t="s">
        <v>205</v>
      </c>
      <c r="AA428" s="1">
        <v>303101</v>
      </c>
    </row>
    <row r="429" spans="5:27" x14ac:dyDescent="0.2">
      <c r="E429" s="4" t="e">
        <f t="shared" si="46"/>
        <v>#VALUE!</v>
      </c>
      <c r="G429" s="9" t="e">
        <f t="shared" si="43"/>
        <v>#VALUE!</v>
      </c>
      <c r="H429" s="9" t="s">
        <v>205</v>
      </c>
      <c r="I429" s="22" t="str">
        <f t="shared" si="40"/>
        <v>636575</v>
      </c>
      <c r="J429" s="22">
        <f t="shared" si="44"/>
        <v>0</v>
      </c>
      <c r="K429" s="22"/>
      <c r="L429" s="23"/>
      <c r="M429" s="22"/>
      <c r="N429" s="23"/>
      <c r="O429" s="24"/>
      <c r="P429" s="24"/>
      <c r="Q429" s="24"/>
      <c r="R429" s="24"/>
      <c r="S429" s="24"/>
      <c r="T429" s="24"/>
      <c r="U429" s="41" t="str">
        <f t="shared" si="41"/>
        <v>Student Accident Insurance</v>
      </c>
      <c r="V429" s="48">
        <f>Budget!G97</f>
        <v>0</v>
      </c>
      <c r="W429" s="1" t="e">
        <f t="shared" si="45"/>
        <v>#VALUE!</v>
      </c>
      <c r="Z429" s="1" t="s">
        <v>205</v>
      </c>
      <c r="AA429" s="1">
        <v>303101</v>
      </c>
    </row>
    <row r="430" spans="5:27" x14ac:dyDescent="0.2">
      <c r="E430" s="4" t="e">
        <f t="shared" si="46"/>
        <v>#VALUE!</v>
      </c>
      <c r="G430" s="9" t="e">
        <f t="shared" si="43"/>
        <v>#VALUE!</v>
      </c>
      <c r="H430" s="9" t="s">
        <v>205</v>
      </c>
      <c r="I430" s="22" t="str">
        <f t="shared" si="40"/>
        <v>636605</v>
      </c>
      <c r="J430" s="22">
        <f t="shared" si="44"/>
        <v>0</v>
      </c>
      <c r="K430" s="22"/>
      <c r="L430" s="23"/>
      <c r="M430" s="22"/>
      <c r="N430" s="23"/>
      <c r="O430" s="24"/>
      <c r="P430" s="24"/>
      <c r="Q430" s="24"/>
      <c r="R430" s="24"/>
      <c r="S430" s="24"/>
      <c r="T430" s="24"/>
      <c r="U430" s="41" t="str">
        <f t="shared" si="41"/>
        <v>Telephone/Internet/Cable</v>
      </c>
      <c r="V430" s="48">
        <f>Budget!G98</f>
        <v>0</v>
      </c>
      <c r="W430" s="1" t="e">
        <f t="shared" si="45"/>
        <v>#VALUE!</v>
      </c>
      <c r="Z430" s="1" t="s">
        <v>205</v>
      </c>
      <c r="AA430" s="1">
        <v>303101</v>
      </c>
    </row>
    <row r="431" spans="5:27" x14ac:dyDescent="0.2">
      <c r="E431" s="4" t="e">
        <f t="shared" si="46"/>
        <v>#VALUE!</v>
      </c>
      <c r="G431" s="9" t="e">
        <f t="shared" si="43"/>
        <v>#VALUE!</v>
      </c>
      <c r="H431" s="9" t="s">
        <v>205</v>
      </c>
      <c r="I431" s="22" t="str">
        <f t="shared" si="40"/>
        <v>636701</v>
      </c>
      <c r="J431" s="22">
        <f t="shared" si="44"/>
        <v>0</v>
      </c>
      <c r="K431" s="22"/>
      <c r="L431" s="23"/>
      <c r="M431" s="22"/>
      <c r="N431" s="23"/>
      <c r="O431" s="24"/>
      <c r="P431" s="24"/>
      <c r="Q431" s="24"/>
      <c r="R431" s="24"/>
      <c r="S431" s="24"/>
      <c r="T431" s="24"/>
      <c r="U431" s="41" t="str">
        <f t="shared" si="41"/>
        <v>Administrative Equipment &amp; Furnishings</v>
      </c>
      <c r="V431" s="48">
        <f>Budget!G99</f>
        <v>0</v>
      </c>
      <c r="W431" s="1" t="e">
        <f t="shared" si="45"/>
        <v>#VALUE!</v>
      </c>
      <c r="Z431" s="1" t="s">
        <v>205</v>
      </c>
      <c r="AA431" s="1">
        <v>303101</v>
      </c>
    </row>
    <row r="432" spans="5:27" x14ac:dyDescent="0.2">
      <c r="E432" s="4" t="e">
        <f t="shared" si="46"/>
        <v>#VALUE!</v>
      </c>
      <c r="G432" s="9" t="e">
        <f t="shared" si="43"/>
        <v>#VALUE!</v>
      </c>
      <c r="H432" s="9" t="s">
        <v>205</v>
      </c>
      <c r="I432" s="22" t="str">
        <f t="shared" si="40"/>
        <v>636703</v>
      </c>
      <c r="J432" s="22">
        <f t="shared" si="44"/>
        <v>0</v>
      </c>
      <c r="K432" s="22"/>
      <c r="L432" s="23"/>
      <c r="M432" s="22"/>
      <c r="N432" s="23"/>
      <c r="O432" s="24"/>
      <c r="P432" s="24"/>
      <c r="Q432" s="24"/>
      <c r="R432" s="24"/>
      <c r="S432" s="24"/>
      <c r="T432" s="24"/>
      <c r="U432" s="41" t="str">
        <f t="shared" si="41"/>
        <v>Administrative Equipment, Repairs, &amp; Maintenance</v>
      </c>
      <c r="V432" s="48">
        <f>Budget!G100</f>
        <v>0</v>
      </c>
      <c r="W432" s="1" t="e">
        <f t="shared" si="45"/>
        <v>#VALUE!</v>
      </c>
      <c r="Z432" s="1" t="s">
        <v>205</v>
      </c>
      <c r="AA432" s="1">
        <v>303101</v>
      </c>
    </row>
    <row r="433" spans="5:27" x14ac:dyDescent="0.2">
      <c r="E433" s="4" t="e">
        <f t="shared" si="46"/>
        <v>#VALUE!</v>
      </c>
      <c r="G433" s="9" t="e">
        <f t="shared" si="43"/>
        <v>#VALUE!</v>
      </c>
      <c r="H433" s="9" t="s">
        <v>205</v>
      </c>
      <c r="I433" s="22" t="str">
        <f t="shared" si="40"/>
        <v>656004</v>
      </c>
      <c r="J433" s="22">
        <f t="shared" si="44"/>
        <v>0</v>
      </c>
      <c r="K433" s="22"/>
      <c r="L433" s="23"/>
      <c r="M433" s="22"/>
      <c r="N433" s="23"/>
      <c r="O433" s="24"/>
      <c r="P433" s="24"/>
      <c r="Q433" s="24"/>
      <c r="R433" s="24"/>
      <c r="S433" s="24"/>
      <c r="T433" s="24"/>
      <c r="U433" s="41" t="str">
        <f t="shared" si="41"/>
        <v>Instructional Salaries - Contracted</v>
      </c>
      <c r="V433" s="48">
        <f>Budget!G101</f>
        <v>0</v>
      </c>
      <c r="W433" s="1" t="e">
        <f t="shared" si="45"/>
        <v>#VALUE!</v>
      </c>
      <c r="Z433" s="1" t="s">
        <v>205</v>
      </c>
      <c r="AA433" s="1">
        <v>303101</v>
      </c>
    </row>
    <row r="434" spans="5:27" x14ac:dyDescent="0.2">
      <c r="E434" s="4" t="e">
        <f t="shared" si="46"/>
        <v>#VALUE!</v>
      </c>
      <c r="G434" s="9" t="e">
        <f t="shared" si="43"/>
        <v>#VALUE!</v>
      </c>
      <c r="H434" s="9" t="s">
        <v>205</v>
      </c>
      <c r="I434" s="22" t="str">
        <f t="shared" si="40"/>
        <v>656008</v>
      </c>
      <c r="J434" s="22">
        <f t="shared" si="44"/>
        <v>0</v>
      </c>
      <c r="K434" s="22"/>
      <c r="L434" s="23"/>
      <c r="M434" s="22"/>
      <c r="N434" s="23"/>
      <c r="O434" s="24"/>
      <c r="P434" s="24"/>
      <c r="Q434" s="24"/>
      <c r="R434" s="24"/>
      <c r="S434" s="24"/>
      <c r="T434" s="24"/>
      <c r="U434" s="41" t="str">
        <f t="shared" si="41"/>
        <v>Substitute Salaries</v>
      </c>
      <c r="V434" s="48">
        <f>Budget!G102</f>
        <v>0</v>
      </c>
      <c r="W434" s="1" t="e">
        <f t="shared" si="45"/>
        <v>#VALUE!</v>
      </c>
      <c r="Z434" s="1" t="s">
        <v>205</v>
      </c>
      <c r="AA434" s="1">
        <v>303101</v>
      </c>
    </row>
    <row r="435" spans="5:27" x14ac:dyDescent="0.2">
      <c r="E435" s="4" t="e">
        <f t="shared" si="46"/>
        <v>#VALUE!</v>
      </c>
      <c r="G435" s="9" t="e">
        <f t="shared" si="43"/>
        <v>#VALUE!</v>
      </c>
      <c r="H435" s="9" t="s">
        <v>205</v>
      </c>
      <c r="I435" s="22" t="str">
        <f t="shared" ref="I435:I498" si="47">I267</f>
        <v>656009</v>
      </c>
      <c r="J435" s="22">
        <f t="shared" si="44"/>
        <v>0</v>
      </c>
      <c r="K435" s="22"/>
      <c r="L435" s="23"/>
      <c r="M435" s="22"/>
      <c r="N435" s="23"/>
      <c r="O435" s="24"/>
      <c r="P435" s="24"/>
      <c r="Q435" s="24"/>
      <c r="R435" s="24"/>
      <c r="S435" s="24"/>
      <c r="T435" s="24"/>
      <c r="U435" s="41" t="str">
        <f t="shared" ref="U435:U498" si="48">U267</f>
        <v>Non-Contracted Instructional Salaries</v>
      </c>
      <c r="V435" s="48">
        <f>Budget!G103</f>
        <v>0</v>
      </c>
      <c r="W435" s="1" t="e">
        <f t="shared" si="45"/>
        <v>#VALUE!</v>
      </c>
      <c r="Z435" s="1" t="s">
        <v>205</v>
      </c>
      <c r="AA435" s="1">
        <v>303101</v>
      </c>
    </row>
    <row r="436" spans="5:27" x14ac:dyDescent="0.2">
      <c r="E436" s="4" t="e">
        <f t="shared" si="46"/>
        <v>#VALUE!</v>
      </c>
      <c r="G436" s="9" t="e">
        <f t="shared" si="43"/>
        <v>#VALUE!</v>
      </c>
      <c r="H436" s="9" t="s">
        <v>205</v>
      </c>
      <c r="I436" s="22" t="str">
        <f t="shared" si="47"/>
        <v>656101</v>
      </c>
      <c r="J436" s="22">
        <f t="shared" si="44"/>
        <v>0</v>
      </c>
      <c r="K436" s="22"/>
      <c r="L436" s="23"/>
      <c r="M436" s="22"/>
      <c r="N436" s="23"/>
      <c r="O436" s="24"/>
      <c r="P436" s="24"/>
      <c r="Q436" s="24"/>
      <c r="R436" s="24"/>
      <c r="S436" s="24"/>
      <c r="T436" s="24"/>
      <c r="U436" s="41" t="str">
        <f t="shared" si="48"/>
        <v>SS Taxes, Employer Share - Instructional</v>
      </c>
      <c r="V436" s="48">
        <f>Budget!G104</f>
        <v>0</v>
      </c>
      <c r="W436" s="1" t="e">
        <f t="shared" si="45"/>
        <v>#VALUE!</v>
      </c>
      <c r="Z436" s="1" t="s">
        <v>205</v>
      </c>
      <c r="AA436" s="1">
        <v>303101</v>
      </c>
    </row>
    <row r="437" spans="5:27" x14ac:dyDescent="0.2">
      <c r="E437" s="4" t="e">
        <f t="shared" si="46"/>
        <v>#VALUE!</v>
      </c>
      <c r="G437" s="9" t="e">
        <f t="shared" si="43"/>
        <v>#VALUE!</v>
      </c>
      <c r="H437" s="9" t="s">
        <v>205</v>
      </c>
      <c r="I437" s="22" t="str">
        <f t="shared" si="47"/>
        <v>656102</v>
      </c>
      <c r="J437" s="22">
        <f t="shared" si="44"/>
        <v>0</v>
      </c>
      <c r="K437" s="22"/>
      <c r="L437" s="23"/>
      <c r="M437" s="22"/>
      <c r="N437" s="23"/>
      <c r="O437" s="24"/>
      <c r="P437" s="24"/>
      <c r="Q437" s="24"/>
      <c r="R437" s="24"/>
      <c r="S437" s="24"/>
      <c r="T437" s="24"/>
      <c r="U437" s="41" t="str">
        <f t="shared" si="48"/>
        <v>Life &amp; Disability Insurance - Instructional</v>
      </c>
      <c r="V437" s="48">
        <f>Budget!G105</f>
        <v>0</v>
      </c>
      <c r="W437" s="1" t="e">
        <f t="shared" si="45"/>
        <v>#VALUE!</v>
      </c>
      <c r="Z437" s="1" t="s">
        <v>205</v>
      </c>
      <c r="AA437" s="1">
        <v>303101</v>
      </c>
    </row>
    <row r="438" spans="5:27" x14ac:dyDescent="0.2">
      <c r="E438" s="4" t="e">
        <f t="shared" si="46"/>
        <v>#VALUE!</v>
      </c>
      <c r="G438" s="9" t="e">
        <f t="shared" si="43"/>
        <v>#VALUE!</v>
      </c>
      <c r="H438" s="9" t="s">
        <v>205</v>
      </c>
      <c r="I438" s="22" t="str">
        <f t="shared" si="47"/>
        <v>656104</v>
      </c>
      <c r="J438" s="22">
        <f t="shared" si="44"/>
        <v>0</v>
      </c>
      <c r="K438" s="22"/>
      <c r="L438" s="23"/>
      <c r="M438" s="22"/>
      <c r="N438" s="23"/>
      <c r="O438" s="24"/>
      <c r="P438" s="24"/>
      <c r="Q438" s="24"/>
      <c r="R438" s="24"/>
      <c r="S438" s="24"/>
      <c r="T438" s="24"/>
      <c r="U438" s="41" t="str">
        <f t="shared" si="48"/>
        <v>Vision Insurance - Instructional</v>
      </c>
      <c r="V438" s="48">
        <f>Budget!G106</f>
        <v>0</v>
      </c>
      <c r="W438" s="1" t="e">
        <f t="shared" si="45"/>
        <v>#VALUE!</v>
      </c>
      <c r="Z438" s="1" t="s">
        <v>205</v>
      </c>
      <c r="AA438" s="1">
        <v>303101</v>
      </c>
    </row>
    <row r="439" spans="5:27" x14ac:dyDescent="0.2">
      <c r="E439" s="4" t="e">
        <f t="shared" si="46"/>
        <v>#VALUE!</v>
      </c>
      <c r="G439" s="9" t="e">
        <f t="shared" si="43"/>
        <v>#VALUE!</v>
      </c>
      <c r="H439" s="9" t="s">
        <v>205</v>
      </c>
      <c r="I439" s="22" t="str">
        <f t="shared" si="47"/>
        <v>656106</v>
      </c>
      <c r="J439" s="22">
        <f t="shared" si="44"/>
        <v>0</v>
      </c>
      <c r="K439" s="22"/>
      <c r="L439" s="23"/>
      <c r="M439" s="22"/>
      <c r="N439" s="23"/>
      <c r="O439" s="24"/>
      <c r="P439" s="24"/>
      <c r="Q439" s="24"/>
      <c r="R439" s="24"/>
      <c r="S439" s="24"/>
      <c r="T439" s="24"/>
      <c r="U439" s="41" t="str">
        <f t="shared" si="48"/>
        <v>Retirement - Instructional</v>
      </c>
      <c r="V439" s="48">
        <f>Budget!G107</f>
        <v>0</v>
      </c>
      <c r="W439" s="1" t="e">
        <f t="shared" si="45"/>
        <v>#VALUE!</v>
      </c>
      <c r="Z439" s="1" t="s">
        <v>205</v>
      </c>
      <c r="AA439" s="1">
        <v>303101</v>
      </c>
    </row>
    <row r="440" spans="5:27" x14ac:dyDescent="0.2">
      <c r="E440" s="4" t="e">
        <f t="shared" si="46"/>
        <v>#VALUE!</v>
      </c>
      <c r="G440" s="9" t="e">
        <f t="shared" si="43"/>
        <v>#VALUE!</v>
      </c>
      <c r="H440" s="9" t="s">
        <v>205</v>
      </c>
      <c r="I440" s="22" t="str">
        <f t="shared" si="47"/>
        <v>656111</v>
      </c>
      <c r="J440" s="22">
        <f t="shared" si="44"/>
        <v>0</v>
      </c>
      <c r="K440" s="22"/>
      <c r="L440" s="23"/>
      <c r="M440" s="22"/>
      <c r="N440" s="23"/>
      <c r="O440" s="24"/>
      <c r="P440" s="24"/>
      <c r="Q440" s="24"/>
      <c r="R440" s="24"/>
      <c r="S440" s="24"/>
      <c r="T440" s="24"/>
      <c r="U440" s="41" t="str">
        <f t="shared" si="48"/>
        <v>Health Insurance - Instructional</v>
      </c>
      <c r="V440" s="48">
        <f>Budget!G108</f>
        <v>0</v>
      </c>
      <c r="W440" s="1" t="e">
        <f t="shared" si="45"/>
        <v>#VALUE!</v>
      </c>
      <c r="Z440" s="1" t="s">
        <v>205</v>
      </c>
      <c r="AA440" s="1">
        <v>303101</v>
      </c>
    </row>
    <row r="441" spans="5:27" x14ac:dyDescent="0.2">
      <c r="E441" s="4" t="e">
        <f t="shared" si="46"/>
        <v>#VALUE!</v>
      </c>
      <c r="G441" s="9" t="e">
        <f t="shared" si="43"/>
        <v>#VALUE!</v>
      </c>
      <c r="H441" s="9" t="s">
        <v>205</v>
      </c>
      <c r="I441" s="22" t="str">
        <f t="shared" si="47"/>
        <v>676221</v>
      </c>
      <c r="J441" s="22">
        <f t="shared" si="44"/>
        <v>0</v>
      </c>
      <c r="K441" s="22"/>
      <c r="L441" s="23"/>
      <c r="M441" s="22"/>
      <c r="N441" s="23"/>
      <c r="O441" s="24"/>
      <c r="P441" s="24"/>
      <c r="Q441" s="24"/>
      <c r="R441" s="24"/>
      <c r="S441" s="24"/>
      <c r="T441" s="24"/>
      <c r="U441" s="41" t="str">
        <f t="shared" si="48"/>
        <v>Instructional Staff Development Expenditures</v>
      </c>
      <c r="V441" s="48">
        <f>Budget!G109</f>
        <v>0</v>
      </c>
      <c r="W441" s="1" t="e">
        <f t="shared" si="45"/>
        <v>#VALUE!</v>
      </c>
      <c r="Z441" s="1" t="s">
        <v>205</v>
      </c>
      <c r="AA441" s="1">
        <v>303101</v>
      </c>
    </row>
    <row r="442" spans="5:27" x14ac:dyDescent="0.2">
      <c r="E442" s="4" t="e">
        <f t="shared" si="46"/>
        <v>#VALUE!</v>
      </c>
      <c r="G442" s="9" t="e">
        <f t="shared" si="43"/>
        <v>#VALUE!</v>
      </c>
      <c r="H442" s="9" t="s">
        <v>205</v>
      </c>
      <c r="I442" s="22" t="str">
        <f t="shared" si="47"/>
        <v>676306</v>
      </c>
      <c r="J442" s="22">
        <f t="shared" si="44"/>
        <v>0</v>
      </c>
      <c r="K442" s="22"/>
      <c r="L442" s="23"/>
      <c r="M442" s="22"/>
      <c r="N442" s="23"/>
      <c r="O442" s="24"/>
      <c r="P442" s="24"/>
      <c r="Q442" s="24"/>
      <c r="R442" s="24"/>
      <c r="S442" s="24"/>
      <c r="T442" s="24"/>
      <c r="U442" s="41" t="str">
        <f t="shared" si="48"/>
        <v>Copier</v>
      </c>
      <c r="V442" s="48">
        <f>Budget!G110</f>
        <v>0</v>
      </c>
      <c r="W442" s="1" t="e">
        <f t="shared" si="45"/>
        <v>#VALUE!</v>
      </c>
      <c r="Z442" s="1" t="s">
        <v>205</v>
      </c>
      <c r="AA442" s="1">
        <v>303101</v>
      </c>
    </row>
    <row r="443" spans="5:27" x14ac:dyDescent="0.2">
      <c r="E443" s="4" t="e">
        <f t="shared" si="46"/>
        <v>#VALUE!</v>
      </c>
      <c r="G443" s="9" t="e">
        <f t="shared" si="43"/>
        <v>#VALUE!</v>
      </c>
      <c r="H443" s="9" t="s">
        <v>205</v>
      </c>
      <c r="I443" s="22" t="str">
        <f t="shared" si="47"/>
        <v>676312</v>
      </c>
      <c r="J443" s="22">
        <f t="shared" si="44"/>
        <v>0</v>
      </c>
      <c r="K443" s="22"/>
      <c r="L443" s="23"/>
      <c r="M443" s="22"/>
      <c r="N443" s="23"/>
      <c r="O443" s="24"/>
      <c r="P443" s="24"/>
      <c r="Q443" s="24"/>
      <c r="R443" s="24"/>
      <c r="S443" s="24"/>
      <c r="T443" s="24"/>
      <c r="U443" s="41" t="str">
        <f t="shared" si="48"/>
        <v>Testing</v>
      </c>
      <c r="V443" s="48">
        <f>Budget!G111</f>
        <v>0</v>
      </c>
      <c r="W443" s="1" t="e">
        <f t="shared" si="45"/>
        <v>#VALUE!</v>
      </c>
      <c r="Z443" s="1" t="s">
        <v>205</v>
      </c>
      <c r="AA443" s="1">
        <v>303101</v>
      </c>
    </row>
    <row r="444" spans="5:27" x14ac:dyDescent="0.2">
      <c r="E444" s="4" t="e">
        <f t="shared" si="46"/>
        <v>#VALUE!</v>
      </c>
      <c r="G444" s="9" t="e">
        <f t="shared" si="43"/>
        <v>#VALUE!</v>
      </c>
      <c r="H444" s="9" t="s">
        <v>205</v>
      </c>
      <c r="I444" s="22" t="str">
        <f t="shared" si="47"/>
        <v>676320</v>
      </c>
      <c r="J444" s="22">
        <f t="shared" si="44"/>
        <v>0</v>
      </c>
      <c r="K444" s="22"/>
      <c r="L444" s="23"/>
      <c r="M444" s="22"/>
      <c r="N444" s="23"/>
      <c r="O444" s="24"/>
      <c r="P444" s="24"/>
      <c r="Q444" s="24"/>
      <c r="R444" s="24"/>
      <c r="S444" s="24"/>
      <c r="T444" s="24"/>
      <c r="U444" s="41" t="str">
        <f t="shared" si="48"/>
        <v>Departmental Expenditures</v>
      </c>
      <c r="V444" s="48">
        <f>Budget!G112</f>
        <v>0</v>
      </c>
      <c r="W444" s="1" t="e">
        <f t="shared" si="45"/>
        <v>#VALUE!</v>
      </c>
      <c r="Z444" s="1" t="s">
        <v>205</v>
      </c>
      <c r="AA444" s="1">
        <v>303101</v>
      </c>
    </row>
    <row r="445" spans="5:27" x14ac:dyDescent="0.2">
      <c r="E445" s="4" t="e">
        <f t="shared" si="46"/>
        <v>#VALUE!</v>
      </c>
      <c r="G445" s="9" t="e">
        <f t="shared" si="43"/>
        <v>#VALUE!</v>
      </c>
      <c r="H445" s="9" t="s">
        <v>205</v>
      </c>
      <c r="I445" s="22" t="str">
        <f t="shared" si="47"/>
        <v>676330</v>
      </c>
      <c r="J445" s="22">
        <f t="shared" si="44"/>
        <v>0</v>
      </c>
      <c r="K445" s="22"/>
      <c r="L445" s="23"/>
      <c r="M445" s="22"/>
      <c r="N445" s="23"/>
      <c r="O445" s="24"/>
      <c r="P445" s="24"/>
      <c r="Q445" s="24"/>
      <c r="R445" s="24"/>
      <c r="S445" s="24"/>
      <c r="T445" s="24"/>
      <c r="U445" s="41" t="str">
        <f t="shared" si="48"/>
        <v>Instructional Supplies</v>
      </c>
      <c r="V445" s="48">
        <f>Budget!G113</f>
        <v>0</v>
      </c>
      <c r="W445" s="1" t="e">
        <f t="shared" si="45"/>
        <v>#VALUE!</v>
      </c>
      <c r="Z445" s="1" t="s">
        <v>205</v>
      </c>
      <c r="AA445" s="1">
        <v>303101</v>
      </c>
    </row>
    <row r="446" spans="5:27" x14ac:dyDescent="0.2">
      <c r="E446" s="4" t="e">
        <f t="shared" si="46"/>
        <v>#VALUE!</v>
      </c>
      <c r="G446" s="9" t="e">
        <f t="shared" si="43"/>
        <v>#VALUE!</v>
      </c>
      <c r="H446" s="9" t="s">
        <v>205</v>
      </c>
      <c r="I446" s="22" t="str">
        <f t="shared" si="47"/>
        <v>676331</v>
      </c>
      <c r="J446" s="22">
        <f t="shared" si="44"/>
        <v>0</v>
      </c>
      <c r="K446" s="22"/>
      <c r="L446" s="23"/>
      <c r="M446" s="22"/>
      <c r="N446" s="23"/>
      <c r="O446" s="24"/>
      <c r="P446" s="24"/>
      <c r="Q446" s="24"/>
      <c r="R446" s="24"/>
      <c r="S446" s="24"/>
      <c r="T446" s="24"/>
      <c r="U446" s="41" t="str">
        <f t="shared" si="48"/>
        <v>Instructional Materials</v>
      </c>
      <c r="V446" s="48">
        <f>Budget!G114</f>
        <v>0</v>
      </c>
      <c r="W446" s="1" t="e">
        <f t="shared" si="45"/>
        <v>#VALUE!</v>
      </c>
      <c r="Z446" s="1" t="s">
        <v>205</v>
      </c>
      <c r="AA446" s="1">
        <v>303101</v>
      </c>
    </row>
    <row r="447" spans="5:27" x14ac:dyDescent="0.2">
      <c r="E447" s="4" t="e">
        <f t="shared" si="46"/>
        <v>#VALUE!</v>
      </c>
      <c r="G447" s="9" t="e">
        <f t="shared" si="43"/>
        <v>#VALUE!</v>
      </c>
      <c r="H447" s="9" t="s">
        <v>205</v>
      </c>
      <c r="I447" s="22" t="str">
        <f t="shared" si="47"/>
        <v>676332</v>
      </c>
      <c r="J447" s="22">
        <f t="shared" si="44"/>
        <v>0</v>
      </c>
      <c r="K447" s="22"/>
      <c r="L447" s="23"/>
      <c r="M447" s="22"/>
      <c r="N447" s="23"/>
      <c r="O447" s="24"/>
      <c r="P447" s="24"/>
      <c r="Q447" s="24"/>
      <c r="R447" s="24"/>
      <c r="S447" s="24"/>
      <c r="T447" s="24"/>
      <c r="U447" s="41" t="str">
        <f t="shared" si="48"/>
        <v>Textbooks</v>
      </c>
      <c r="V447" s="48">
        <f>Budget!G115</f>
        <v>0</v>
      </c>
      <c r="W447" s="1" t="e">
        <f t="shared" si="45"/>
        <v>#VALUE!</v>
      </c>
      <c r="Z447" s="1" t="s">
        <v>205</v>
      </c>
      <c r="AA447" s="1">
        <v>303101</v>
      </c>
    </row>
    <row r="448" spans="5:27" x14ac:dyDescent="0.2">
      <c r="E448" s="4" t="e">
        <f t="shared" si="46"/>
        <v>#VALUE!</v>
      </c>
      <c r="G448" s="9" t="e">
        <f t="shared" si="43"/>
        <v>#VALUE!</v>
      </c>
      <c r="H448" s="9" t="s">
        <v>205</v>
      </c>
      <c r="I448" s="22" t="str">
        <f t="shared" si="47"/>
        <v>676333</v>
      </c>
      <c r="J448" s="22">
        <f t="shared" si="44"/>
        <v>0</v>
      </c>
      <c r="K448" s="22"/>
      <c r="L448" s="23"/>
      <c r="M448" s="22"/>
      <c r="N448" s="23"/>
      <c r="O448" s="24"/>
      <c r="P448" s="24"/>
      <c r="Q448" s="24"/>
      <c r="R448" s="24"/>
      <c r="S448" s="24"/>
      <c r="T448" s="24"/>
      <c r="U448" s="41" t="str">
        <f t="shared" si="48"/>
        <v>Textbooks, Consumable</v>
      </c>
      <c r="V448" s="48">
        <f>Budget!G116</f>
        <v>0</v>
      </c>
      <c r="W448" s="1" t="e">
        <f t="shared" si="45"/>
        <v>#VALUE!</v>
      </c>
      <c r="Z448" s="1" t="s">
        <v>205</v>
      </c>
      <c r="AA448" s="1">
        <v>303101</v>
      </c>
    </row>
    <row r="449" spans="5:27" x14ac:dyDescent="0.2">
      <c r="E449" s="4" t="e">
        <f t="shared" si="46"/>
        <v>#VALUE!</v>
      </c>
      <c r="G449" s="9" t="e">
        <f t="shared" si="43"/>
        <v>#VALUE!</v>
      </c>
      <c r="H449" s="9" t="s">
        <v>205</v>
      </c>
      <c r="I449" s="22" t="str">
        <f t="shared" si="47"/>
        <v>676350</v>
      </c>
      <c r="J449" s="22">
        <f t="shared" si="44"/>
        <v>0</v>
      </c>
      <c r="K449" s="22"/>
      <c r="L449" s="23"/>
      <c r="M449" s="22"/>
      <c r="N449" s="23"/>
      <c r="O449" s="24"/>
      <c r="P449" s="24"/>
      <c r="Q449" s="24"/>
      <c r="R449" s="24"/>
      <c r="S449" s="24"/>
      <c r="T449" s="24"/>
      <c r="U449" s="41" t="str">
        <f t="shared" si="48"/>
        <v>Miscellaneous Instructional Expenditures</v>
      </c>
      <c r="V449" s="48">
        <f>Budget!G117</f>
        <v>0</v>
      </c>
      <c r="W449" s="1" t="e">
        <f t="shared" si="45"/>
        <v>#VALUE!</v>
      </c>
      <c r="Z449" s="1" t="s">
        <v>205</v>
      </c>
      <c r="AA449" s="1">
        <v>303101</v>
      </c>
    </row>
    <row r="450" spans="5:27" x14ac:dyDescent="0.2">
      <c r="E450" s="4" t="e">
        <f t="shared" si="46"/>
        <v>#VALUE!</v>
      </c>
      <c r="G450" s="9" t="e">
        <f t="shared" si="43"/>
        <v>#VALUE!</v>
      </c>
      <c r="H450" s="9" t="s">
        <v>205</v>
      </c>
      <c r="I450" s="22" t="str">
        <f t="shared" si="47"/>
        <v>676405</v>
      </c>
      <c r="J450" s="22">
        <f t="shared" si="44"/>
        <v>0</v>
      </c>
      <c r="K450" s="22"/>
      <c r="L450" s="23"/>
      <c r="M450" s="22"/>
      <c r="N450" s="23"/>
      <c r="O450" s="24"/>
      <c r="P450" s="24"/>
      <c r="Q450" s="24"/>
      <c r="R450" s="24"/>
      <c r="S450" s="24"/>
      <c r="T450" s="24"/>
      <c r="U450" s="41" t="str">
        <f t="shared" si="48"/>
        <v>FacultyTravel, Conferences, Conventions</v>
      </c>
      <c r="V450" s="48">
        <f>Budget!G118</f>
        <v>0</v>
      </c>
      <c r="W450" s="1" t="e">
        <f t="shared" si="45"/>
        <v>#VALUE!</v>
      </c>
      <c r="Z450" s="1" t="s">
        <v>205</v>
      </c>
      <c r="AA450" s="1">
        <v>303101</v>
      </c>
    </row>
    <row r="451" spans="5:27" x14ac:dyDescent="0.2">
      <c r="E451" s="4" t="e">
        <f t="shared" si="46"/>
        <v>#VALUE!</v>
      </c>
      <c r="G451" s="9" t="e">
        <f t="shared" si="43"/>
        <v>#VALUE!</v>
      </c>
      <c r="H451" s="9" t="s">
        <v>205</v>
      </c>
      <c r="I451" s="22" t="str">
        <f t="shared" si="47"/>
        <v>676701</v>
      </c>
      <c r="J451" s="22">
        <f t="shared" si="44"/>
        <v>0</v>
      </c>
      <c r="K451" s="22"/>
      <c r="L451" s="23"/>
      <c r="M451" s="22"/>
      <c r="N451" s="23"/>
      <c r="O451" s="24"/>
      <c r="P451" s="24"/>
      <c r="Q451" s="24"/>
      <c r="R451" s="24"/>
      <c r="S451" s="24"/>
      <c r="T451" s="24"/>
      <c r="U451" s="41" t="str">
        <f t="shared" si="48"/>
        <v>General Instructional Equipment &amp; Furnishings</v>
      </c>
      <c r="V451" s="48">
        <f>Budget!G119</f>
        <v>0</v>
      </c>
      <c r="W451" s="1" t="e">
        <f t="shared" si="45"/>
        <v>#VALUE!</v>
      </c>
      <c r="Z451" s="1" t="s">
        <v>205</v>
      </c>
      <c r="AA451" s="1">
        <v>303101</v>
      </c>
    </row>
    <row r="452" spans="5:27" x14ac:dyDescent="0.2">
      <c r="E452" s="4" t="e">
        <f t="shared" si="46"/>
        <v>#VALUE!</v>
      </c>
      <c r="G452" s="9" t="e">
        <f t="shared" si="43"/>
        <v>#VALUE!</v>
      </c>
      <c r="H452" s="9" t="s">
        <v>205</v>
      </c>
      <c r="I452" s="22" t="str">
        <f t="shared" si="47"/>
        <v>696303</v>
      </c>
      <c r="J452" s="22">
        <f t="shared" si="44"/>
        <v>0</v>
      </c>
      <c r="K452" s="22"/>
      <c r="L452" s="23"/>
      <c r="M452" s="22"/>
      <c r="N452" s="23"/>
      <c r="O452" s="24"/>
      <c r="P452" s="24"/>
      <c r="Q452" s="24"/>
      <c r="R452" s="24"/>
      <c r="S452" s="24"/>
      <c r="T452" s="24"/>
      <c r="U452" s="41" t="str">
        <f t="shared" si="48"/>
        <v>Books and Periodicals</v>
      </c>
      <c r="V452" s="48">
        <f>Budget!G120</f>
        <v>0</v>
      </c>
      <c r="W452" s="1" t="e">
        <f t="shared" si="45"/>
        <v>#VALUE!</v>
      </c>
      <c r="Z452" s="1" t="s">
        <v>205</v>
      </c>
      <c r="AA452" s="1">
        <v>303101</v>
      </c>
    </row>
    <row r="453" spans="5:27" x14ac:dyDescent="0.2">
      <c r="E453" s="4" t="e">
        <f t="shared" si="46"/>
        <v>#VALUE!</v>
      </c>
      <c r="G453" s="9" t="e">
        <f t="shared" si="43"/>
        <v>#VALUE!</v>
      </c>
      <c r="H453" s="9" t="s">
        <v>205</v>
      </c>
      <c r="I453" s="22" t="str">
        <f t="shared" si="47"/>
        <v>696308</v>
      </c>
      <c r="J453" s="22">
        <f t="shared" si="44"/>
        <v>0</v>
      </c>
      <c r="K453" s="22"/>
      <c r="L453" s="23"/>
      <c r="M453" s="22"/>
      <c r="N453" s="23"/>
      <c r="O453" s="24"/>
      <c r="P453" s="24"/>
      <c r="Q453" s="24"/>
      <c r="R453" s="24"/>
      <c r="S453" s="24"/>
      <c r="T453" s="24"/>
      <c r="U453" s="41" t="str">
        <f t="shared" si="48"/>
        <v>Technology Services / Supplies</v>
      </c>
      <c r="V453" s="48">
        <f>Budget!G121</f>
        <v>0</v>
      </c>
      <c r="W453" s="1" t="e">
        <f t="shared" si="45"/>
        <v>#VALUE!</v>
      </c>
      <c r="Z453" s="1" t="s">
        <v>205</v>
      </c>
      <c r="AA453" s="1">
        <v>303101</v>
      </c>
    </row>
    <row r="454" spans="5:27" x14ac:dyDescent="0.2">
      <c r="E454" s="4" t="e">
        <f t="shared" si="46"/>
        <v>#VALUE!</v>
      </c>
      <c r="G454" s="9" t="e">
        <f t="shared" si="43"/>
        <v>#VALUE!</v>
      </c>
      <c r="H454" s="9" t="s">
        <v>205</v>
      </c>
      <c r="I454" s="22" t="str">
        <f t="shared" si="47"/>
        <v>696350</v>
      </c>
      <c r="J454" s="22">
        <f t="shared" si="44"/>
        <v>0</v>
      </c>
      <c r="K454" s="22"/>
      <c r="L454" s="23"/>
      <c r="M454" s="22"/>
      <c r="N454" s="23"/>
      <c r="O454" s="24"/>
      <c r="P454" s="24"/>
      <c r="Q454" s="24"/>
      <c r="R454" s="24"/>
      <c r="S454" s="24"/>
      <c r="T454" s="24"/>
      <c r="U454" s="41" t="str">
        <f t="shared" si="48"/>
        <v>Miscellaneous Library / Media Expenditures</v>
      </c>
      <c r="V454" s="48">
        <f>Budget!G122</f>
        <v>0</v>
      </c>
      <c r="W454" s="1" t="e">
        <f t="shared" si="45"/>
        <v>#VALUE!</v>
      </c>
      <c r="Z454" s="1" t="s">
        <v>205</v>
      </c>
      <c r="AA454" s="1">
        <v>303101</v>
      </c>
    </row>
    <row r="455" spans="5:27" x14ac:dyDescent="0.2">
      <c r="E455" s="4" t="e">
        <f t="shared" si="46"/>
        <v>#VALUE!</v>
      </c>
      <c r="G455" s="9" t="e">
        <f t="shared" si="43"/>
        <v>#VALUE!</v>
      </c>
      <c r="H455" s="9" t="s">
        <v>205</v>
      </c>
      <c r="I455" s="22" t="str">
        <f t="shared" si="47"/>
        <v>696701</v>
      </c>
      <c r="J455" s="22">
        <f t="shared" si="44"/>
        <v>0</v>
      </c>
      <c r="K455" s="22"/>
      <c r="L455" s="23"/>
      <c r="M455" s="22"/>
      <c r="N455" s="23"/>
      <c r="O455" s="24"/>
      <c r="P455" s="24"/>
      <c r="Q455" s="24"/>
      <c r="R455" s="24"/>
      <c r="S455" s="24"/>
      <c r="T455" s="24"/>
      <c r="U455" s="41" t="str">
        <f t="shared" si="48"/>
        <v>Minor Technology Equipment</v>
      </c>
      <c r="V455" s="48">
        <f>Budget!G123</f>
        <v>0</v>
      </c>
      <c r="W455" s="1" t="e">
        <f t="shared" si="45"/>
        <v>#VALUE!</v>
      </c>
      <c r="Z455" s="1" t="s">
        <v>205</v>
      </c>
      <c r="AA455" s="1">
        <v>303101</v>
      </c>
    </row>
    <row r="456" spans="5:27" x14ac:dyDescent="0.2">
      <c r="E456" s="4" t="e">
        <f t="shared" si="46"/>
        <v>#VALUE!</v>
      </c>
      <c r="G456" s="9" t="e">
        <f t="shared" si="43"/>
        <v>#VALUE!</v>
      </c>
      <c r="H456" s="9" t="s">
        <v>205</v>
      </c>
      <c r="I456" s="22" t="str">
        <f t="shared" si="47"/>
        <v>716004</v>
      </c>
      <c r="J456" s="22">
        <f t="shared" si="44"/>
        <v>0</v>
      </c>
      <c r="K456" s="22"/>
      <c r="L456" s="23"/>
      <c r="M456" s="22"/>
      <c r="N456" s="23"/>
      <c r="O456" s="24"/>
      <c r="P456" s="24"/>
      <c r="Q456" s="24"/>
      <c r="R456" s="24"/>
      <c r="S456" s="24"/>
      <c r="T456" s="24"/>
      <c r="U456" s="41" t="str">
        <f t="shared" si="48"/>
        <v>Maintenance/Janitorial Salaries</v>
      </c>
      <c r="V456" s="48">
        <f>Budget!G124</f>
        <v>0</v>
      </c>
      <c r="W456" s="1" t="e">
        <f t="shared" si="45"/>
        <v>#VALUE!</v>
      </c>
      <c r="Z456" s="1" t="s">
        <v>205</v>
      </c>
      <c r="AA456" s="1">
        <v>303101</v>
      </c>
    </row>
    <row r="457" spans="5:27" x14ac:dyDescent="0.2">
      <c r="E457" s="4" t="e">
        <f t="shared" si="46"/>
        <v>#VALUE!</v>
      </c>
      <c r="G457" s="9" t="e">
        <f t="shared" si="43"/>
        <v>#VALUE!</v>
      </c>
      <c r="H457" s="9" t="s">
        <v>205</v>
      </c>
      <c r="I457" s="22" t="str">
        <f t="shared" si="47"/>
        <v>716101</v>
      </c>
      <c r="J457" s="22">
        <f t="shared" si="44"/>
        <v>0</v>
      </c>
      <c r="K457" s="22"/>
      <c r="L457" s="23"/>
      <c r="M457" s="22"/>
      <c r="N457" s="23"/>
      <c r="O457" s="24"/>
      <c r="P457" s="24"/>
      <c r="Q457" s="24"/>
      <c r="R457" s="24"/>
      <c r="S457" s="24"/>
      <c r="T457" s="24"/>
      <c r="U457" s="41" t="str">
        <f t="shared" si="48"/>
        <v>SS Taxes, Employer Share - Maintenance</v>
      </c>
      <c r="V457" s="48">
        <f>Budget!G125</f>
        <v>0</v>
      </c>
      <c r="W457" s="1" t="e">
        <f t="shared" si="45"/>
        <v>#VALUE!</v>
      </c>
      <c r="Z457" s="1" t="s">
        <v>205</v>
      </c>
      <c r="AA457" s="1">
        <v>303101</v>
      </c>
    </row>
    <row r="458" spans="5:27" x14ac:dyDescent="0.2">
      <c r="E458" s="4" t="e">
        <f t="shared" si="46"/>
        <v>#VALUE!</v>
      </c>
      <c r="G458" s="9" t="e">
        <f t="shared" si="43"/>
        <v>#VALUE!</v>
      </c>
      <c r="H458" s="9" t="s">
        <v>205</v>
      </c>
      <c r="I458" s="22" t="str">
        <f t="shared" si="47"/>
        <v>716102</v>
      </c>
      <c r="J458" s="22">
        <f t="shared" si="44"/>
        <v>0</v>
      </c>
      <c r="K458" s="22"/>
      <c r="L458" s="23"/>
      <c r="M458" s="22"/>
      <c r="N458" s="23"/>
      <c r="O458" s="24"/>
      <c r="P458" s="24"/>
      <c r="Q458" s="24"/>
      <c r="R458" s="24"/>
      <c r="S458" s="24"/>
      <c r="T458" s="24"/>
      <c r="U458" s="41" t="str">
        <f t="shared" si="48"/>
        <v>Life &amp; Disability Insurance - Maintenance</v>
      </c>
      <c r="V458" s="48">
        <f>Budget!G126</f>
        <v>0</v>
      </c>
      <c r="W458" s="1" t="e">
        <f t="shared" si="45"/>
        <v>#VALUE!</v>
      </c>
      <c r="Z458" s="1" t="s">
        <v>205</v>
      </c>
      <c r="AA458" s="1">
        <v>303101</v>
      </c>
    </row>
    <row r="459" spans="5:27" x14ac:dyDescent="0.2">
      <c r="E459" s="4" t="e">
        <f t="shared" si="46"/>
        <v>#VALUE!</v>
      </c>
      <c r="G459" s="9" t="e">
        <f t="shared" si="43"/>
        <v>#VALUE!</v>
      </c>
      <c r="H459" s="9" t="s">
        <v>205</v>
      </c>
      <c r="I459" s="22" t="str">
        <f t="shared" si="47"/>
        <v>716106</v>
      </c>
      <c r="J459" s="22">
        <f t="shared" si="44"/>
        <v>0</v>
      </c>
      <c r="K459" s="22"/>
      <c r="L459" s="23"/>
      <c r="M459" s="22"/>
      <c r="N459" s="23"/>
      <c r="O459" s="24"/>
      <c r="P459" s="24"/>
      <c r="Q459" s="24"/>
      <c r="R459" s="24"/>
      <c r="S459" s="24"/>
      <c r="T459" s="24"/>
      <c r="U459" s="41" t="str">
        <f t="shared" si="48"/>
        <v>Retirement - Maintenance</v>
      </c>
      <c r="V459" s="48">
        <f>Budget!G127</f>
        <v>0</v>
      </c>
      <c r="W459" s="1" t="e">
        <f t="shared" si="45"/>
        <v>#VALUE!</v>
      </c>
      <c r="Z459" s="1" t="s">
        <v>205</v>
      </c>
      <c r="AA459" s="1">
        <v>303101</v>
      </c>
    </row>
    <row r="460" spans="5:27" x14ac:dyDescent="0.2">
      <c r="E460" s="4" t="e">
        <f t="shared" si="46"/>
        <v>#VALUE!</v>
      </c>
      <c r="G460" s="9" t="e">
        <f t="shared" si="43"/>
        <v>#VALUE!</v>
      </c>
      <c r="H460" s="9" t="s">
        <v>205</v>
      </c>
      <c r="I460" s="22" t="str">
        <f t="shared" si="47"/>
        <v>716111</v>
      </c>
      <c r="J460" s="22">
        <f t="shared" si="44"/>
        <v>0</v>
      </c>
      <c r="K460" s="22"/>
      <c r="L460" s="23"/>
      <c r="M460" s="22"/>
      <c r="N460" s="23"/>
      <c r="O460" s="24"/>
      <c r="P460" s="24"/>
      <c r="Q460" s="24"/>
      <c r="R460" s="24"/>
      <c r="S460" s="24"/>
      <c r="T460" s="24"/>
      <c r="U460" s="41" t="str">
        <f t="shared" si="48"/>
        <v>Health Insurance - Maintenance</v>
      </c>
      <c r="V460" s="48">
        <f>Budget!G128</f>
        <v>0</v>
      </c>
      <c r="W460" s="1" t="e">
        <f t="shared" si="45"/>
        <v>#VALUE!</v>
      </c>
      <c r="Z460" s="1" t="s">
        <v>205</v>
      </c>
      <c r="AA460" s="1">
        <v>303101</v>
      </c>
    </row>
    <row r="461" spans="5:27" x14ac:dyDescent="0.2">
      <c r="E461" s="4" t="e">
        <f t="shared" si="46"/>
        <v>#VALUE!</v>
      </c>
      <c r="G461" s="9" t="e">
        <f t="shared" si="43"/>
        <v>#VALUE!</v>
      </c>
      <c r="H461" s="9" t="s">
        <v>205</v>
      </c>
      <c r="I461" s="22" t="str">
        <f t="shared" si="47"/>
        <v>736350</v>
      </c>
      <c r="J461" s="22">
        <f t="shared" si="44"/>
        <v>0</v>
      </c>
      <c r="K461" s="22"/>
      <c r="L461" s="23"/>
      <c r="M461" s="22"/>
      <c r="N461" s="23"/>
      <c r="O461" s="24"/>
      <c r="P461" s="24"/>
      <c r="Q461" s="24"/>
      <c r="R461" s="24"/>
      <c r="S461" s="24"/>
      <c r="T461" s="24"/>
      <c r="U461" s="41" t="str">
        <f t="shared" si="48"/>
        <v>Miscellaneous Facility Operation Expenditures</v>
      </c>
      <c r="V461" s="48">
        <f>Budget!G129</f>
        <v>0</v>
      </c>
      <c r="W461" s="1" t="e">
        <f t="shared" si="45"/>
        <v>#VALUE!</v>
      </c>
      <c r="Z461" s="1" t="s">
        <v>205</v>
      </c>
      <c r="AA461" s="1">
        <v>303101</v>
      </c>
    </row>
    <row r="462" spans="5:27" x14ac:dyDescent="0.2">
      <c r="E462" s="4" t="e">
        <f t="shared" si="46"/>
        <v>#VALUE!</v>
      </c>
      <c r="G462" s="9" t="e">
        <f t="shared" si="43"/>
        <v>#VALUE!</v>
      </c>
      <c r="H462" s="9" t="s">
        <v>205</v>
      </c>
      <c r="I462" s="22" t="str">
        <f t="shared" si="47"/>
        <v>736701</v>
      </c>
      <c r="J462" s="22">
        <f t="shared" si="44"/>
        <v>0</v>
      </c>
      <c r="K462" s="22"/>
      <c r="L462" s="23"/>
      <c r="M462" s="22"/>
      <c r="N462" s="23"/>
      <c r="O462" s="24"/>
      <c r="P462" s="24"/>
      <c r="Q462" s="24"/>
      <c r="R462" s="24"/>
      <c r="S462" s="24"/>
      <c r="T462" s="24"/>
      <c r="U462" s="41" t="str">
        <f t="shared" si="48"/>
        <v>Facility Equipment</v>
      </c>
      <c r="V462" s="48">
        <f>Budget!G130</f>
        <v>0</v>
      </c>
      <c r="W462" s="1" t="e">
        <f t="shared" si="45"/>
        <v>#VALUE!</v>
      </c>
      <c r="Z462" s="1" t="s">
        <v>205</v>
      </c>
      <c r="AA462" s="1">
        <v>303101</v>
      </c>
    </row>
    <row r="463" spans="5:27" x14ac:dyDescent="0.2">
      <c r="E463" s="4" t="e">
        <f t="shared" si="46"/>
        <v>#VALUE!</v>
      </c>
      <c r="G463" s="9" t="e">
        <f t="shared" si="43"/>
        <v>#VALUE!</v>
      </c>
      <c r="H463" s="9" t="s">
        <v>205</v>
      </c>
      <c r="I463" s="22" t="str">
        <f t="shared" si="47"/>
        <v>736802</v>
      </c>
      <c r="J463" s="22">
        <f t="shared" si="44"/>
        <v>0</v>
      </c>
      <c r="K463" s="22"/>
      <c r="L463" s="23"/>
      <c r="M463" s="22"/>
      <c r="N463" s="23"/>
      <c r="O463" s="24"/>
      <c r="P463" s="24"/>
      <c r="Q463" s="24"/>
      <c r="R463" s="24"/>
      <c r="S463" s="24"/>
      <c r="T463" s="24"/>
      <c r="U463" s="41" t="str">
        <f t="shared" si="48"/>
        <v>Utilities</v>
      </c>
      <c r="V463" s="48">
        <f>Budget!G131</f>
        <v>0</v>
      </c>
      <c r="W463" s="1" t="e">
        <f t="shared" si="45"/>
        <v>#VALUE!</v>
      </c>
      <c r="Z463" s="1" t="s">
        <v>205</v>
      </c>
      <c r="AA463" s="1">
        <v>303101</v>
      </c>
    </row>
    <row r="464" spans="5:27" x14ac:dyDescent="0.2">
      <c r="E464" s="4" t="e">
        <f t="shared" si="46"/>
        <v>#VALUE!</v>
      </c>
      <c r="G464" s="9" t="e">
        <f t="shared" si="43"/>
        <v>#VALUE!</v>
      </c>
      <c r="H464" s="9" t="s">
        <v>205</v>
      </c>
      <c r="I464" s="22" t="str">
        <f t="shared" si="47"/>
        <v>736803</v>
      </c>
      <c r="J464" s="22">
        <f t="shared" si="44"/>
        <v>0</v>
      </c>
      <c r="K464" s="22"/>
      <c r="L464" s="23"/>
      <c r="M464" s="22"/>
      <c r="N464" s="23"/>
      <c r="O464" s="24"/>
      <c r="P464" s="24"/>
      <c r="Q464" s="24"/>
      <c r="R464" s="24"/>
      <c r="S464" s="24"/>
      <c r="T464" s="24"/>
      <c r="U464" s="41" t="str">
        <f t="shared" si="48"/>
        <v>General Repairs and Maintenance</v>
      </c>
      <c r="V464" s="48">
        <f>Budget!G132</f>
        <v>0</v>
      </c>
      <c r="W464" s="1" t="e">
        <f t="shared" si="45"/>
        <v>#VALUE!</v>
      </c>
      <c r="Z464" s="1" t="s">
        <v>205</v>
      </c>
      <c r="AA464" s="1">
        <v>303101</v>
      </c>
    </row>
    <row r="465" spans="5:27" x14ac:dyDescent="0.2">
      <c r="E465" s="4" t="e">
        <f t="shared" si="46"/>
        <v>#VALUE!</v>
      </c>
      <c r="G465" s="9" t="e">
        <f t="shared" si="43"/>
        <v>#VALUE!</v>
      </c>
      <c r="H465" s="9" t="s">
        <v>205</v>
      </c>
      <c r="I465" s="22" t="str">
        <f t="shared" si="47"/>
        <v>736804</v>
      </c>
      <c r="J465" s="22">
        <f t="shared" si="44"/>
        <v>0</v>
      </c>
      <c r="K465" s="22"/>
      <c r="L465" s="23"/>
      <c r="M465" s="22"/>
      <c r="N465" s="23"/>
      <c r="O465" s="24"/>
      <c r="P465" s="24"/>
      <c r="Q465" s="24"/>
      <c r="R465" s="24"/>
      <c r="S465" s="24"/>
      <c r="T465" s="24"/>
      <c r="U465" s="41" t="str">
        <f t="shared" si="48"/>
        <v>Contracted Services / Janitorial Services</v>
      </c>
      <c r="V465" s="48">
        <f>Budget!G133</f>
        <v>0</v>
      </c>
      <c r="W465" s="1" t="e">
        <f t="shared" si="45"/>
        <v>#VALUE!</v>
      </c>
      <c r="Z465" s="1" t="s">
        <v>205</v>
      </c>
      <c r="AA465" s="1">
        <v>303101</v>
      </c>
    </row>
    <row r="466" spans="5:27" x14ac:dyDescent="0.2">
      <c r="E466" s="4" t="e">
        <f t="shared" si="46"/>
        <v>#VALUE!</v>
      </c>
      <c r="G466" s="9" t="e">
        <f t="shared" si="43"/>
        <v>#VALUE!</v>
      </c>
      <c r="H466" s="9" t="s">
        <v>205</v>
      </c>
      <c r="I466" s="22" t="str">
        <f t="shared" si="47"/>
        <v>736811</v>
      </c>
      <c r="J466" s="22">
        <f t="shared" si="44"/>
        <v>0</v>
      </c>
      <c r="K466" s="22"/>
      <c r="L466" s="23"/>
      <c r="M466" s="22"/>
      <c r="N466" s="23"/>
      <c r="O466" s="24"/>
      <c r="P466" s="24"/>
      <c r="Q466" s="24"/>
      <c r="R466" s="24"/>
      <c r="S466" s="24"/>
      <c r="T466" s="24"/>
      <c r="U466" s="41" t="str">
        <f t="shared" si="48"/>
        <v>Facility and Maintenance Supplies</v>
      </c>
      <c r="V466" s="48">
        <f>Budget!G134</f>
        <v>0</v>
      </c>
      <c r="W466" s="1" t="e">
        <f t="shared" si="45"/>
        <v>#VALUE!</v>
      </c>
      <c r="Z466" s="1" t="s">
        <v>205</v>
      </c>
      <c r="AA466" s="1">
        <v>303101</v>
      </c>
    </row>
    <row r="467" spans="5:27" x14ac:dyDescent="0.2">
      <c r="E467" s="4" t="e">
        <f t="shared" si="46"/>
        <v>#VALUE!</v>
      </c>
      <c r="G467" s="9" t="e">
        <f t="shared" si="43"/>
        <v>#VALUE!</v>
      </c>
      <c r="H467" s="9" t="s">
        <v>205</v>
      </c>
      <c r="I467" s="22" t="str">
        <f t="shared" si="47"/>
        <v>736824</v>
      </c>
      <c r="J467" s="22">
        <f t="shared" si="44"/>
        <v>0</v>
      </c>
      <c r="K467" s="22"/>
      <c r="L467" s="23"/>
      <c r="M467" s="22"/>
      <c r="N467" s="23"/>
      <c r="O467" s="24"/>
      <c r="P467" s="24"/>
      <c r="Q467" s="24"/>
      <c r="R467" s="24"/>
      <c r="S467" s="24"/>
      <c r="T467" s="24"/>
      <c r="U467" s="41" t="str">
        <f t="shared" si="48"/>
        <v>School Property Insurance</v>
      </c>
      <c r="V467" s="48">
        <f>Budget!G135</f>
        <v>0</v>
      </c>
      <c r="W467" s="1" t="e">
        <f t="shared" si="45"/>
        <v>#VALUE!</v>
      </c>
      <c r="Z467" s="1" t="s">
        <v>205</v>
      </c>
      <c r="AA467" s="1">
        <v>303101</v>
      </c>
    </row>
    <row r="468" spans="5:27" x14ac:dyDescent="0.2">
      <c r="E468" s="4" t="e">
        <f t="shared" si="46"/>
        <v>#VALUE!</v>
      </c>
      <c r="G468" s="9" t="e">
        <f t="shared" si="43"/>
        <v>#VALUE!</v>
      </c>
      <c r="H468" s="9" t="s">
        <v>205</v>
      </c>
      <c r="I468" s="22" t="str">
        <f t="shared" si="47"/>
        <v>746103</v>
      </c>
      <c r="J468" s="22">
        <f t="shared" si="44"/>
        <v>0</v>
      </c>
      <c r="K468" s="22"/>
      <c r="L468" s="23"/>
      <c r="M468" s="22"/>
      <c r="N468" s="23"/>
      <c r="O468" s="24"/>
      <c r="P468" s="24"/>
      <c r="Q468" s="24"/>
      <c r="R468" s="24"/>
      <c r="S468" s="24"/>
      <c r="T468" s="24"/>
      <c r="U468" s="41" t="str">
        <f t="shared" si="48"/>
        <v>Workers' Compensation Insurance</v>
      </c>
      <c r="V468" s="48">
        <f>Budget!G136</f>
        <v>0</v>
      </c>
      <c r="W468" s="1" t="e">
        <f t="shared" si="45"/>
        <v>#VALUE!</v>
      </c>
      <c r="Z468" s="1" t="s">
        <v>205</v>
      </c>
      <c r="AA468" s="1">
        <v>303101</v>
      </c>
    </row>
    <row r="469" spans="5:27" x14ac:dyDescent="0.2">
      <c r="E469" s="4" t="e">
        <f t="shared" si="46"/>
        <v>#VALUE!</v>
      </c>
      <c r="G469" s="9" t="e">
        <f t="shared" ref="G469:G514" si="49">"BV-"&amp;J469&amp;TEXT(E469,"mmyy")</f>
        <v>#VALUE!</v>
      </c>
      <c r="H469" s="9" t="s">
        <v>205</v>
      </c>
      <c r="I469" s="22" t="str">
        <f t="shared" si="47"/>
        <v>746502</v>
      </c>
      <c r="J469" s="22">
        <f t="shared" si="44"/>
        <v>0</v>
      </c>
      <c r="K469" s="22"/>
      <c r="L469" s="23"/>
      <c r="M469" s="22"/>
      <c r="N469" s="23"/>
      <c r="O469" s="24"/>
      <c r="P469" s="24"/>
      <c r="Q469" s="24"/>
      <c r="R469" s="24"/>
      <c r="S469" s="24"/>
      <c r="T469" s="24"/>
      <c r="U469" s="41" t="str">
        <f t="shared" si="48"/>
        <v>Vehicles</v>
      </c>
      <c r="V469" s="48">
        <f>Budget!G137</f>
        <v>0</v>
      </c>
      <c r="W469" s="1" t="e">
        <f t="shared" ref="W469:W500" si="50">$H$6</f>
        <v>#VALUE!</v>
      </c>
      <c r="Z469" s="1" t="s">
        <v>205</v>
      </c>
      <c r="AA469" s="1">
        <v>303101</v>
      </c>
    </row>
    <row r="470" spans="5:27" x14ac:dyDescent="0.2">
      <c r="E470" s="4" t="e">
        <f t="shared" si="46"/>
        <v>#VALUE!</v>
      </c>
      <c r="G470" s="9" t="e">
        <f t="shared" si="49"/>
        <v>#VALUE!</v>
      </c>
      <c r="H470" s="9" t="s">
        <v>205</v>
      </c>
      <c r="I470" s="22" t="str">
        <f t="shared" si="47"/>
        <v>746505</v>
      </c>
      <c r="J470" s="22">
        <f t="shared" ref="J470:J513" si="51">$D$4</f>
        <v>0</v>
      </c>
      <c r="K470" s="22"/>
      <c r="L470" s="23"/>
      <c r="M470" s="22"/>
      <c r="N470" s="23"/>
      <c r="O470" s="24"/>
      <c r="P470" s="24"/>
      <c r="Q470" s="24"/>
      <c r="R470" s="24"/>
      <c r="S470" s="24"/>
      <c r="T470" s="24"/>
      <c r="U470" s="41" t="str">
        <f t="shared" si="48"/>
        <v>Automobile Insurance</v>
      </c>
      <c r="V470" s="48">
        <f>Budget!G138</f>
        <v>0</v>
      </c>
      <c r="W470" s="1" t="e">
        <f t="shared" si="50"/>
        <v>#VALUE!</v>
      </c>
      <c r="Z470" s="1" t="s">
        <v>205</v>
      </c>
      <c r="AA470" s="1">
        <v>303101</v>
      </c>
    </row>
    <row r="471" spans="5:27" x14ac:dyDescent="0.2">
      <c r="E471" s="4" t="e">
        <f t="shared" si="46"/>
        <v>#VALUE!</v>
      </c>
      <c r="G471" s="9" t="e">
        <f t="shared" si="49"/>
        <v>#VALUE!</v>
      </c>
      <c r="H471" s="9" t="s">
        <v>205</v>
      </c>
      <c r="I471" s="22" t="str">
        <f t="shared" si="47"/>
        <v>746520</v>
      </c>
      <c r="J471" s="22">
        <f t="shared" si="51"/>
        <v>0</v>
      </c>
      <c r="K471" s="22"/>
      <c r="L471" s="23"/>
      <c r="M471" s="22"/>
      <c r="N471" s="23"/>
      <c r="O471" s="24"/>
      <c r="P471" s="24"/>
      <c r="Q471" s="24"/>
      <c r="R471" s="24"/>
      <c r="S471" s="24"/>
      <c r="T471" s="24"/>
      <c r="U471" s="41" t="str">
        <f t="shared" si="48"/>
        <v>Depreciation Expense</v>
      </c>
      <c r="V471" s="48">
        <f>Budget!G139</f>
        <v>0</v>
      </c>
      <c r="W471" s="1" t="e">
        <f t="shared" si="50"/>
        <v>#VALUE!</v>
      </c>
      <c r="Z471" s="1" t="s">
        <v>205</v>
      </c>
      <c r="AA471" s="1">
        <v>303101</v>
      </c>
    </row>
    <row r="472" spans="5:27" x14ac:dyDescent="0.2">
      <c r="E472" s="4" t="e">
        <f t="shared" si="46"/>
        <v>#VALUE!</v>
      </c>
      <c r="G472" s="9" t="e">
        <f t="shared" si="49"/>
        <v>#VALUE!</v>
      </c>
      <c r="H472" s="9" t="s">
        <v>205</v>
      </c>
      <c r="I472" s="22" t="str">
        <f t="shared" si="47"/>
        <v>756004</v>
      </c>
      <c r="J472" s="22">
        <f t="shared" si="51"/>
        <v>0</v>
      </c>
      <c r="K472" s="22"/>
      <c r="L472" s="23"/>
      <c r="M472" s="22"/>
      <c r="N472" s="23"/>
      <c r="O472" s="24"/>
      <c r="P472" s="24"/>
      <c r="Q472" s="24"/>
      <c r="R472" s="24"/>
      <c r="S472" s="24"/>
      <c r="T472" s="24"/>
      <c r="U472" s="41" t="str">
        <f t="shared" si="48"/>
        <v>Extracurricular Salaries</v>
      </c>
      <c r="V472" s="48">
        <f>Budget!G140</f>
        <v>0</v>
      </c>
      <c r="W472" s="1" t="e">
        <f t="shared" si="50"/>
        <v>#VALUE!</v>
      </c>
      <c r="Z472" s="1" t="s">
        <v>205</v>
      </c>
      <c r="AA472" s="1">
        <v>303101</v>
      </c>
    </row>
    <row r="473" spans="5:27" x14ac:dyDescent="0.2">
      <c r="E473" s="4" t="e">
        <f t="shared" si="46"/>
        <v>#VALUE!</v>
      </c>
      <c r="G473" s="9" t="e">
        <f t="shared" si="49"/>
        <v>#VALUE!</v>
      </c>
      <c r="H473" s="9" t="s">
        <v>205</v>
      </c>
      <c r="I473" s="22" t="str">
        <f t="shared" si="47"/>
        <v>756101</v>
      </c>
      <c r="J473" s="22">
        <f t="shared" si="51"/>
        <v>0</v>
      </c>
      <c r="K473" s="22"/>
      <c r="L473" s="23"/>
      <c r="M473" s="22"/>
      <c r="N473" s="23"/>
      <c r="O473" s="24"/>
      <c r="P473" s="24"/>
      <c r="Q473" s="24"/>
      <c r="R473" s="24"/>
      <c r="S473" s="24"/>
      <c r="T473" s="24"/>
      <c r="U473" s="41" t="str">
        <f t="shared" si="48"/>
        <v>SS Taxes, Employer Share - Extracurricular</v>
      </c>
      <c r="V473" s="48">
        <f>Budget!G141</f>
        <v>0</v>
      </c>
      <c r="W473" s="1" t="e">
        <f t="shared" si="50"/>
        <v>#VALUE!</v>
      </c>
      <c r="Z473" s="1" t="s">
        <v>205</v>
      </c>
      <c r="AA473" s="1">
        <v>303101</v>
      </c>
    </row>
    <row r="474" spans="5:27" x14ac:dyDescent="0.2">
      <c r="E474" s="4" t="e">
        <f t="shared" ref="E474:E537" si="52">DATE(YEAR(E306),MONTH(E306)+1,DAY(E306))</f>
        <v>#VALUE!</v>
      </c>
      <c r="G474" s="9" t="e">
        <f t="shared" si="49"/>
        <v>#VALUE!</v>
      </c>
      <c r="H474" s="9" t="s">
        <v>205</v>
      </c>
      <c r="I474" s="22" t="str">
        <f t="shared" si="47"/>
        <v>756102</v>
      </c>
      <c r="J474" s="22">
        <f t="shared" si="51"/>
        <v>0</v>
      </c>
      <c r="K474" s="22"/>
      <c r="L474" s="23"/>
      <c r="M474" s="22"/>
      <c r="N474" s="23"/>
      <c r="O474" s="24"/>
      <c r="P474" s="24"/>
      <c r="Q474" s="24"/>
      <c r="R474" s="24"/>
      <c r="S474" s="24"/>
      <c r="T474" s="24"/>
      <c r="U474" s="41" t="str">
        <f t="shared" si="48"/>
        <v>Life &amp; Disability Insurance - Extracurricular</v>
      </c>
      <c r="V474" s="48">
        <f>Budget!G142</f>
        <v>0</v>
      </c>
      <c r="W474" s="1" t="e">
        <f t="shared" si="50"/>
        <v>#VALUE!</v>
      </c>
      <c r="Z474" s="1" t="s">
        <v>205</v>
      </c>
      <c r="AA474" s="1">
        <v>303101</v>
      </c>
    </row>
    <row r="475" spans="5:27" x14ac:dyDescent="0.2">
      <c r="E475" s="4" t="e">
        <f t="shared" si="52"/>
        <v>#VALUE!</v>
      </c>
      <c r="G475" s="9" t="e">
        <f t="shared" si="49"/>
        <v>#VALUE!</v>
      </c>
      <c r="H475" s="9" t="s">
        <v>205</v>
      </c>
      <c r="I475" s="22" t="str">
        <f t="shared" si="47"/>
        <v>756106</v>
      </c>
      <c r="J475" s="22">
        <f t="shared" si="51"/>
        <v>0</v>
      </c>
      <c r="K475" s="22"/>
      <c r="L475" s="23"/>
      <c r="M475" s="22"/>
      <c r="N475" s="23"/>
      <c r="O475" s="24"/>
      <c r="P475" s="24"/>
      <c r="Q475" s="24"/>
      <c r="R475" s="24"/>
      <c r="S475" s="24"/>
      <c r="T475" s="24"/>
      <c r="U475" s="41" t="str">
        <f t="shared" si="48"/>
        <v>Retirement - Extracurricular</v>
      </c>
      <c r="V475" s="48">
        <f>Budget!G143</f>
        <v>0</v>
      </c>
      <c r="W475" s="1" t="e">
        <f t="shared" si="50"/>
        <v>#VALUE!</v>
      </c>
      <c r="Z475" s="1" t="s">
        <v>205</v>
      </c>
      <c r="AA475" s="1">
        <v>303101</v>
      </c>
    </row>
    <row r="476" spans="5:27" x14ac:dyDescent="0.2">
      <c r="E476" s="4" t="e">
        <f t="shared" si="52"/>
        <v>#VALUE!</v>
      </c>
      <c r="G476" s="9" t="e">
        <f t="shared" si="49"/>
        <v>#VALUE!</v>
      </c>
      <c r="H476" s="9" t="s">
        <v>205</v>
      </c>
      <c r="I476" s="22" t="str">
        <f t="shared" si="47"/>
        <v>756111</v>
      </c>
      <c r="J476" s="22">
        <f t="shared" si="51"/>
        <v>0</v>
      </c>
      <c r="K476" s="22"/>
      <c r="L476" s="23"/>
      <c r="M476" s="22"/>
      <c r="N476" s="23"/>
      <c r="O476" s="24"/>
      <c r="P476" s="24"/>
      <c r="Q476" s="24"/>
      <c r="R476" s="24"/>
      <c r="S476" s="24"/>
      <c r="T476" s="24"/>
      <c r="U476" s="41" t="str">
        <f t="shared" si="48"/>
        <v>Health Insurance - Extracurricular</v>
      </c>
      <c r="V476" s="48">
        <f>Budget!G144</f>
        <v>0</v>
      </c>
      <c r="W476" s="1" t="e">
        <f t="shared" si="50"/>
        <v>#VALUE!</v>
      </c>
      <c r="Z476" s="1" t="s">
        <v>205</v>
      </c>
      <c r="AA476" s="1">
        <v>303101</v>
      </c>
    </row>
    <row r="477" spans="5:27" x14ac:dyDescent="0.2">
      <c r="E477" s="4" t="e">
        <f t="shared" si="52"/>
        <v>#VALUE!</v>
      </c>
      <c r="G477" s="9" t="e">
        <f t="shared" si="49"/>
        <v>#VALUE!</v>
      </c>
      <c r="H477" s="9" t="s">
        <v>205</v>
      </c>
      <c r="I477" s="22" t="str">
        <f t="shared" si="47"/>
        <v>756240</v>
      </c>
      <c r="J477" s="22">
        <f t="shared" si="51"/>
        <v>0</v>
      </c>
      <c r="K477" s="22"/>
      <c r="L477" s="23"/>
      <c r="M477" s="22"/>
      <c r="N477" s="23"/>
      <c r="O477" s="24"/>
      <c r="P477" s="24"/>
      <c r="Q477" s="24"/>
      <c r="R477" s="24"/>
      <c r="S477" s="24"/>
      <c r="T477" s="24"/>
      <c r="U477" s="41" t="str">
        <f t="shared" si="48"/>
        <v>Student Activities Expenditures</v>
      </c>
      <c r="V477" s="48">
        <f>Budget!G145</f>
        <v>0</v>
      </c>
      <c r="W477" s="1" t="e">
        <f t="shared" si="50"/>
        <v>#VALUE!</v>
      </c>
      <c r="Z477" s="1" t="s">
        <v>205</v>
      </c>
      <c r="AA477" s="1">
        <v>303101</v>
      </c>
    </row>
    <row r="478" spans="5:27" x14ac:dyDescent="0.2">
      <c r="E478" s="4" t="e">
        <f t="shared" si="52"/>
        <v>#VALUE!</v>
      </c>
      <c r="G478" s="9" t="e">
        <f t="shared" si="49"/>
        <v>#VALUE!</v>
      </c>
      <c r="H478" s="9" t="s">
        <v>205</v>
      </c>
      <c r="I478" s="22" t="str">
        <f t="shared" si="47"/>
        <v>776004</v>
      </c>
      <c r="J478" s="22">
        <f t="shared" si="51"/>
        <v>0</v>
      </c>
      <c r="K478" s="22"/>
      <c r="L478" s="23"/>
      <c r="M478" s="22"/>
      <c r="N478" s="23"/>
      <c r="O478" s="24"/>
      <c r="P478" s="24"/>
      <c r="Q478" s="24"/>
      <c r="R478" s="24"/>
      <c r="S478" s="24"/>
      <c r="T478" s="24"/>
      <c r="U478" s="41" t="str">
        <f t="shared" si="48"/>
        <v>Salaries - Coaches</v>
      </c>
      <c r="V478" s="48">
        <f>Budget!G146</f>
        <v>0</v>
      </c>
      <c r="W478" s="1" t="e">
        <f t="shared" si="50"/>
        <v>#VALUE!</v>
      </c>
      <c r="Z478" s="1" t="s">
        <v>205</v>
      </c>
      <c r="AA478" s="1">
        <v>303101</v>
      </c>
    </row>
    <row r="479" spans="5:27" x14ac:dyDescent="0.2">
      <c r="E479" s="4" t="e">
        <f t="shared" si="52"/>
        <v>#VALUE!</v>
      </c>
      <c r="G479" s="9" t="e">
        <f t="shared" si="49"/>
        <v>#VALUE!</v>
      </c>
      <c r="H479" s="9" t="s">
        <v>205</v>
      </c>
      <c r="I479" s="22" t="str">
        <f t="shared" si="47"/>
        <v>776101</v>
      </c>
      <c r="J479" s="22">
        <f t="shared" si="51"/>
        <v>0</v>
      </c>
      <c r="K479" s="22"/>
      <c r="L479" s="23"/>
      <c r="M479" s="22"/>
      <c r="N479" s="23"/>
      <c r="O479" s="24"/>
      <c r="P479" s="24"/>
      <c r="Q479" s="24"/>
      <c r="R479" s="24"/>
      <c r="S479" s="24"/>
      <c r="T479" s="24"/>
      <c r="U479" s="41" t="str">
        <f t="shared" si="48"/>
        <v>SS Taxes, Employer Share - Coaches</v>
      </c>
      <c r="V479" s="48">
        <f>Budget!G147</f>
        <v>0</v>
      </c>
      <c r="W479" s="1" t="e">
        <f t="shared" si="50"/>
        <v>#VALUE!</v>
      </c>
      <c r="Z479" s="1" t="s">
        <v>205</v>
      </c>
      <c r="AA479" s="1">
        <v>303101</v>
      </c>
    </row>
    <row r="480" spans="5:27" x14ac:dyDescent="0.2">
      <c r="E480" s="4" t="e">
        <f t="shared" si="52"/>
        <v>#VALUE!</v>
      </c>
      <c r="G480" s="9" t="e">
        <f t="shared" si="49"/>
        <v>#VALUE!</v>
      </c>
      <c r="H480" s="9" t="s">
        <v>205</v>
      </c>
      <c r="I480" s="22" t="str">
        <f t="shared" si="47"/>
        <v>776102</v>
      </c>
      <c r="J480" s="22">
        <f t="shared" si="51"/>
        <v>0</v>
      </c>
      <c r="K480" s="22"/>
      <c r="L480" s="23"/>
      <c r="M480" s="22"/>
      <c r="N480" s="23"/>
      <c r="O480" s="24"/>
      <c r="P480" s="24"/>
      <c r="Q480" s="24"/>
      <c r="R480" s="24"/>
      <c r="S480" s="24"/>
      <c r="T480" s="24"/>
      <c r="U480" s="41" t="str">
        <f t="shared" si="48"/>
        <v>Life &amp; Disability Insurance - Coaches</v>
      </c>
      <c r="V480" s="48">
        <f>Budget!G148</f>
        <v>0</v>
      </c>
      <c r="W480" s="1" t="e">
        <f t="shared" si="50"/>
        <v>#VALUE!</v>
      </c>
      <c r="Z480" s="1" t="s">
        <v>205</v>
      </c>
      <c r="AA480" s="1">
        <v>303101</v>
      </c>
    </row>
    <row r="481" spans="5:27" x14ac:dyDescent="0.2">
      <c r="E481" s="4" t="e">
        <f t="shared" si="52"/>
        <v>#VALUE!</v>
      </c>
      <c r="G481" s="9" t="e">
        <f t="shared" si="49"/>
        <v>#VALUE!</v>
      </c>
      <c r="H481" s="9" t="s">
        <v>205</v>
      </c>
      <c r="I481" s="22" t="str">
        <f t="shared" si="47"/>
        <v>776106</v>
      </c>
      <c r="J481" s="22">
        <f t="shared" si="51"/>
        <v>0</v>
      </c>
      <c r="K481" s="22"/>
      <c r="L481" s="23"/>
      <c r="M481" s="22"/>
      <c r="N481" s="23"/>
      <c r="O481" s="24"/>
      <c r="P481" s="24"/>
      <c r="Q481" s="24"/>
      <c r="R481" s="24"/>
      <c r="S481" s="24"/>
      <c r="T481" s="24"/>
      <c r="U481" s="41" t="str">
        <f t="shared" si="48"/>
        <v>Retirement - Coaches</v>
      </c>
      <c r="V481" s="48">
        <f>Budget!G149</f>
        <v>0</v>
      </c>
      <c r="W481" s="1" t="e">
        <f t="shared" si="50"/>
        <v>#VALUE!</v>
      </c>
      <c r="Z481" s="1" t="s">
        <v>205</v>
      </c>
      <c r="AA481" s="1">
        <v>303101</v>
      </c>
    </row>
    <row r="482" spans="5:27" x14ac:dyDescent="0.2">
      <c r="E482" s="4" t="e">
        <f t="shared" si="52"/>
        <v>#VALUE!</v>
      </c>
      <c r="G482" s="9" t="e">
        <f t="shared" si="49"/>
        <v>#VALUE!</v>
      </c>
      <c r="H482" s="9" t="s">
        <v>205</v>
      </c>
      <c r="I482" s="22" t="str">
        <f t="shared" si="47"/>
        <v>776111</v>
      </c>
      <c r="J482" s="22">
        <f t="shared" si="51"/>
        <v>0</v>
      </c>
      <c r="K482" s="22"/>
      <c r="L482" s="23"/>
      <c r="M482" s="22"/>
      <c r="N482" s="23"/>
      <c r="O482" s="24"/>
      <c r="P482" s="24"/>
      <c r="Q482" s="24"/>
      <c r="R482" s="24"/>
      <c r="S482" s="24"/>
      <c r="T482" s="24"/>
      <c r="U482" s="41" t="str">
        <f t="shared" si="48"/>
        <v>Health Insurance - Coaches</v>
      </c>
      <c r="V482" s="48">
        <f>Budget!G150</f>
        <v>0</v>
      </c>
      <c r="W482" s="1" t="e">
        <f t="shared" si="50"/>
        <v>#VALUE!</v>
      </c>
      <c r="Z482" s="1" t="s">
        <v>205</v>
      </c>
      <c r="AA482" s="1">
        <v>303101</v>
      </c>
    </row>
    <row r="483" spans="5:27" x14ac:dyDescent="0.2">
      <c r="E483" s="4" t="e">
        <f t="shared" si="52"/>
        <v>#VALUE!</v>
      </c>
      <c r="G483" s="9" t="e">
        <f t="shared" si="49"/>
        <v>#VALUE!</v>
      </c>
      <c r="H483" s="9" t="s">
        <v>205</v>
      </c>
      <c r="I483" s="22" t="str">
        <f t="shared" si="47"/>
        <v>776205</v>
      </c>
      <c r="J483" s="22">
        <f t="shared" si="51"/>
        <v>0</v>
      </c>
      <c r="K483" s="22"/>
      <c r="L483" s="23"/>
      <c r="M483" s="22"/>
      <c r="N483" s="23"/>
      <c r="O483" s="24"/>
      <c r="P483" s="24"/>
      <c r="Q483" s="24"/>
      <c r="R483" s="24"/>
      <c r="S483" s="24"/>
      <c r="T483" s="24"/>
      <c r="U483" s="41" t="str">
        <f t="shared" si="48"/>
        <v>Contracted Services - Athletic</v>
      </c>
      <c r="V483" s="48">
        <f>Budget!G151</f>
        <v>0</v>
      </c>
      <c r="W483" s="1" t="e">
        <f t="shared" si="50"/>
        <v>#VALUE!</v>
      </c>
      <c r="Z483" s="1" t="s">
        <v>205</v>
      </c>
      <c r="AA483" s="1">
        <v>303101</v>
      </c>
    </row>
    <row r="484" spans="5:27" x14ac:dyDescent="0.2">
      <c r="E484" s="4" t="e">
        <f t="shared" si="52"/>
        <v>#VALUE!</v>
      </c>
      <c r="G484" s="9" t="e">
        <f t="shared" si="49"/>
        <v>#VALUE!</v>
      </c>
      <c r="H484" s="9" t="s">
        <v>205</v>
      </c>
      <c r="I484" s="22" t="str">
        <f t="shared" si="47"/>
        <v>776350</v>
      </c>
      <c r="J484" s="22">
        <f t="shared" si="51"/>
        <v>0</v>
      </c>
      <c r="K484" s="22"/>
      <c r="L484" s="23"/>
      <c r="M484" s="22"/>
      <c r="N484" s="23"/>
      <c r="O484" s="24"/>
      <c r="P484" s="24"/>
      <c r="Q484" s="24"/>
      <c r="R484" s="24"/>
      <c r="S484" s="24"/>
      <c r="T484" s="24"/>
      <c r="U484" s="41" t="str">
        <f t="shared" si="48"/>
        <v>Athletic Expenditures</v>
      </c>
      <c r="V484" s="48">
        <f>Budget!G152</f>
        <v>0</v>
      </c>
      <c r="W484" s="1" t="e">
        <f t="shared" si="50"/>
        <v>#VALUE!</v>
      </c>
      <c r="Z484" s="1" t="s">
        <v>205</v>
      </c>
      <c r="AA484" s="1">
        <v>303101</v>
      </c>
    </row>
    <row r="485" spans="5:27" x14ac:dyDescent="0.2">
      <c r="E485" s="4" t="e">
        <f t="shared" si="52"/>
        <v>#VALUE!</v>
      </c>
      <c r="G485" s="9" t="e">
        <f t="shared" si="49"/>
        <v>#VALUE!</v>
      </c>
      <c r="H485" s="9" t="s">
        <v>205</v>
      </c>
      <c r="I485" s="22" t="str">
        <f t="shared" si="47"/>
        <v>781004</v>
      </c>
      <c r="J485" s="22">
        <f t="shared" si="51"/>
        <v>0</v>
      </c>
      <c r="K485" s="22"/>
      <c r="L485" s="23"/>
      <c r="M485" s="22"/>
      <c r="N485" s="23"/>
      <c r="O485" s="24"/>
      <c r="P485" s="24"/>
      <c r="Q485" s="24"/>
      <c r="R485" s="24"/>
      <c r="S485" s="24"/>
      <c r="T485" s="24"/>
      <c r="U485" s="41" t="str">
        <f t="shared" si="48"/>
        <v>Salaries - Cafeteria</v>
      </c>
      <c r="V485" s="48">
        <f>Budget!G153</f>
        <v>0</v>
      </c>
      <c r="W485" s="1" t="e">
        <f t="shared" si="50"/>
        <v>#VALUE!</v>
      </c>
      <c r="Z485" s="1" t="s">
        <v>205</v>
      </c>
      <c r="AA485" s="1">
        <v>303101</v>
      </c>
    </row>
    <row r="486" spans="5:27" x14ac:dyDescent="0.2">
      <c r="E486" s="4" t="e">
        <f t="shared" si="52"/>
        <v>#VALUE!</v>
      </c>
      <c r="G486" s="9" t="e">
        <f t="shared" si="49"/>
        <v>#VALUE!</v>
      </c>
      <c r="H486" s="9" t="s">
        <v>205</v>
      </c>
      <c r="I486" s="22" t="str">
        <f t="shared" si="47"/>
        <v>781101</v>
      </c>
      <c r="J486" s="22">
        <f t="shared" si="51"/>
        <v>0</v>
      </c>
      <c r="K486" s="22"/>
      <c r="L486" s="23"/>
      <c r="M486" s="22"/>
      <c r="N486" s="23"/>
      <c r="O486" s="24"/>
      <c r="P486" s="24"/>
      <c r="Q486" s="24"/>
      <c r="R486" s="24"/>
      <c r="S486" s="24"/>
      <c r="T486" s="24"/>
      <c r="U486" s="41" t="str">
        <f t="shared" si="48"/>
        <v>SS Taxes, Empoyer Share - Cafeteria</v>
      </c>
      <c r="V486" s="48">
        <f>Budget!G154</f>
        <v>0</v>
      </c>
      <c r="W486" s="1" t="e">
        <f t="shared" si="50"/>
        <v>#VALUE!</v>
      </c>
      <c r="Z486" s="1" t="s">
        <v>205</v>
      </c>
      <c r="AA486" s="1">
        <v>303101</v>
      </c>
    </row>
    <row r="487" spans="5:27" x14ac:dyDescent="0.2">
      <c r="E487" s="4" t="e">
        <f t="shared" si="52"/>
        <v>#VALUE!</v>
      </c>
      <c r="G487" s="9" t="e">
        <f t="shared" si="49"/>
        <v>#VALUE!</v>
      </c>
      <c r="H487" s="9" t="s">
        <v>205</v>
      </c>
      <c r="I487" s="22" t="str">
        <f t="shared" si="47"/>
        <v>781102</v>
      </c>
      <c r="J487" s="22">
        <f t="shared" si="51"/>
        <v>0</v>
      </c>
      <c r="K487" s="22"/>
      <c r="L487" s="23"/>
      <c r="M487" s="22"/>
      <c r="N487" s="23"/>
      <c r="O487" s="24"/>
      <c r="P487" s="24"/>
      <c r="Q487" s="24"/>
      <c r="R487" s="24"/>
      <c r="S487" s="24"/>
      <c r="T487" s="24"/>
      <c r="U487" s="41" t="str">
        <f t="shared" si="48"/>
        <v>Life &amp; Disability Insurance - Cafeteria</v>
      </c>
      <c r="V487" s="48">
        <f>Budget!G155</f>
        <v>0</v>
      </c>
      <c r="W487" s="1" t="e">
        <f t="shared" si="50"/>
        <v>#VALUE!</v>
      </c>
      <c r="Z487" s="1" t="s">
        <v>205</v>
      </c>
      <c r="AA487" s="1">
        <v>303101</v>
      </c>
    </row>
    <row r="488" spans="5:27" x14ac:dyDescent="0.2">
      <c r="E488" s="4" t="e">
        <f t="shared" si="52"/>
        <v>#VALUE!</v>
      </c>
      <c r="G488" s="9" t="e">
        <f t="shared" si="49"/>
        <v>#VALUE!</v>
      </c>
      <c r="H488" s="9" t="s">
        <v>205</v>
      </c>
      <c r="I488" s="22" t="str">
        <f t="shared" si="47"/>
        <v>781106</v>
      </c>
      <c r="J488" s="22">
        <f t="shared" si="51"/>
        <v>0</v>
      </c>
      <c r="K488" s="22"/>
      <c r="L488" s="23"/>
      <c r="M488" s="22"/>
      <c r="N488" s="23"/>
      <c r="O488" s="24"/>
      <c r="P488" s="24"/>
      <c r="Q488" s="24"/>
      <c r="R488" s="24"/>
      <c r="S488" s="24"/>
      <c r="T488" s="24"/>
      <c r="U488" s="41" t="str">
        <f t="shared" si="48"/>
        <v>Retirement-Cafeteria</v>
      </c>
      <c r="V488" s="48">
        <f>Budget!G156</f>
        <v>0</v>
      </c>
      <c r="W488" s="1" t="e">
        <f t="shared" si="50"/>
        <v>#VALUE!</v>
      </c>
      <c r="Z488" s="1" t="s">
        <v>205</v>
      </c>
      <c r="AA488" s="1">
        <v>303101</v>
      </c>
    </row>
    <row r="489" spans="5:27" x14ac:dyDescent="0.2">
      <c r="E489" s="4" t="e">
        <f t="shared" si="52"/>
        <v>#VALUE!</v>
      </c>
      <c r="G489" s="9" t="e">
        <f t="shared" si="49"/>
        <v>#VALUE!</v>
      </c>
      <c r="H489" s="9" t="s">
        <v>205</v>
      </c>
      <c r="I489" s="22" t="str">
        <f t="shared" si="47"/>
        <v>781111</v>
      </c>
      <c r="J489" s="22">
        <f t="shared" si="51"/>
        <v>0</v>
      </c>
      <c r="K489" s="22"/>
      <c r="L489" s="23"/>
      <c r="M489" s="22"/>
      <c r="N489" s="23"/>
      <c r="O489" s="24"/>
      <c r="P489" s="24"/>
      <c r="Q489" s="24"/>
      <c r="R489" s="24"/>
      <c r="S489" s="24"/>
      <c r="T489" s="24"/>
      <c r="U489" s="41" t="str">
        <f t="shared" si="48"/>
        <v>Health Insurance - Cafeteria</v>
      </c>
      <c r="V489" s="48">
        <f>Budget!G157</f>
        <v>0</v>
      </c>
      <c r="W489" s="1" t="e">
        <f t="shared" si="50"/>
        <v>#VALUE!</v>
      </c>
      <c r="Z489" s="1" t="s">
        <v>205</v>
      </c>
      <c r="AA489" s="1">
        <v>303101</v>
      </c>
    </row>
    <row r="490" spans="5:27" x14ac:dyDescent="0.2">
      <c r="E490" s="4" t="e">
        <f t="shared" si="52"/>
        <v>#VALUE!</v>
      </c>
      <c r="G490" s="9" t="e">
        <f t="shared" si="49"/>
        <v>#VALUE!</v>
      </c>
      <c r="H490" s="9" t="s">
        <v>205</v>
      </c>
      <c r="I490" s="22" t="str">
        <f t="shared" si="47"/>
        <v>781320</v>
      </c>
      <c r="J490" s="22">
        <f t="shared" si="51"/>
        <v>0</v>
      </c>
      <c r="K490" s="22"/>
      <c r="L490" s="23"/>
      <c r="M490" s="22"/>
      <c r="N490" s="23"/>
      <c r="O490" s="24"/>
      <c r="P490" s="24"/>
      <c r="Q490" s="24"/>
      <c r="R490" s="24"/>
      <c r="S490" s="24"/>
      <c r="T490" s="24"/>
      <c r="U490" s="41" t="str">
        <f t="shared" si="48"/>
        <v>Supplies-Cafeteria</v>
      </c>
      <c r="V490" s="48">
        <f>Budget!G158</f>
        <v>0</v>
      </c>
      <c r="W490" s="1" t="e">
        <f t="shared" si="50"/>
        <v>#VALUE!</v>
      </c>
      <c r="Z490" s="1" t="s">
        <v>205</v>
      </c>
      <c r="AA490" s="1">
        <v>303101</v>
      </c>
    </row>
    <row r="491" spans="5:27" x14ac:dyDescent="0.2">
      <c r="E491" s="4" t="e">
        <f t="shared" si="52"/>
        <v>#VALUE!</v>
      </c>
      <c r="G491" s="9" t="e">
        <f t="shared" si="49"/>
        <v>#VALUE!</v>
      </c>
      <c r="H491" s="9" t="s">
        <v>205</v>
      </c>
      <c r="I491" s="22" t="str">
        <f t="shared" si="47"/>
        <v>781350</v>
      </c>
      <c r="J491" s="22">
        <f t="shared" si="51"/>
        <v>0</v>
      </c>
      <c r="K491" s="22"/>
      <c r="L491" s="23"/>
      <c r="M491" s="22"/>
      <c r="N491" s="23"/>
      <c r="O491" s="24"/>
      <c r="P491" s="24"/>
      <c r="Q491" s="24"/>
      <c r="R491" s="24"/>
      <c r="S491" s="24"/>
      <c r="T491" s="24"/>
      <c r="U491" s="41" t="str">
        <f t="shared" si="48"/>
        <v>Other Expenditures-Cafeteria</v>
      </c>
      <c r="V491" s="48">
        <f>Budget!G159</f>
        <v>0</v>
      </c>
      <c r="W491" s="1" t="e">
        <f t="shared" si="50"/>
        <v>#VALUE!</v>
      </c>
      <c r="Z491" s="1" t="s">
        <v>205</v>
      </c>
      <c r="AA491" s="1">
        <v>303101</v>
      </c>
    </row>
    <row r="492" spans="5:27" x14ac:dyDescent="0.2">
      <c r="E492" s="4" t="e">
        <f t="shared" si="52"/>
        <v>#VALUE!</v>
      </c>
      <c r="G492" s="9" t="e">
        <f t="shared" si="49"/>
        <v>#VALUE!</v>
      </c>
      <c r="H492" s="9" t="s">
        <v>205</v>
      </c>
      <c r="I492" s="22" t="str">
        <f t="shared" si="47"/>
        <v>781442</v>
      </c>
      <c r="J492" s="22">
        <f t="shared" si="51"/>
        <v>0</v>
      </c>
      <c r="K492" s="22"/>
      <c r="L492" s="23"/>
      <c r="M492" s="22"/>
      <c r="N492" s="23"/>
      <c r="O492" s="24"/>
      <c r="P492" s="24"/>
      <c r="Q492" s="24"/>
      <c r="R492" s="24"/>
      <c r="S492" s="24"/>
      <c r="T492" s="24"/>
      <c r="U492" s="41" t="str">
        <f t="shared" si="48"/>
        <v>Food and Beverage - Cafeteria</v>
      </c>
      <c r="V492" s="48">
        <f>Budget!G160</f>
        <v>0</v>
      </c>
      <c r="W492" s="1" t="e">
        <f t="shared" si="50"/>
        <v>#VALUE!</v>
      </c>
      <c r="Z492" s="1" t="s">
        <v>205</v>
      </c>
      <c r="AA492" s="1">
        <v>303101</v>
      </c>
    </row>
    <row r="493" spans="5:27" x14ac:dyDescent="0.2">
      <c r="E493" s="4" t="e">
        <f t="shared" si="52"/>
        <v>#VALUE!</v>
      </c>
      <c r="G493" s="9" t="e">
        <f t="shared" si="49"/>
        <v>#VALUE!</v>
      </c>
      <c r="H493" s="9" t="s">
        <v>205</v>
      </c>
      <c r="I493" s="22" t="str">
        <f t="shared" si="47"/>
        <v>781701</v>
      </c>
      <c r="J493" s="22">
        <f t="shared" si="51"/>
        <v>0</v>
      </c>
      <c r="K493" s="22"/>
      <c r="L493" s="23"/>
      <c r="M493" s="22"/>
      <c r="N493" s="23"/>
      <c r="O493" s="24"/>
      <c r="P493" s="24"/>
      <c r="Q493" s="24"/>
      <c r="R493" s="24"/>
      <c r="S493" s="24"/>
      <c r="T493" s="24"/>
      <c r="U493" s="41" t="str">
        <f t="shared" si="48"/>
        <v>Equipment-Cafeteria</v>
      </c>
      <c r="V493" s="48">
        <f>Budget!G161</f>
        <v>0</v>
      </c>
      <c r="W493" s="1" t="e">
        <f t="shared" si="50"/>
        <v>#VALUE!</v>
      </c>
      <c r="Z493" s="1" t="s">
        <v>205</v>
      </c>
      <c r="AA493" s="1">
        <v>303101</v>
      </c>
    </row>
    <row r="494" spans="5:27" x14ac:dyDescent="0.2">
      <c r="E494" s="4" t="e">
        <f t="shared" si="52"/>
        <v>#VALUE!</v>
      </c>
      <c r="G494" s="9" t="e">
        <f t="shared" si="49"/>
        <v>#VALUE!</v>
      </c>
      <c r="H494" s="9" t="s">
        <v>205</v>
      </c>
      <c r="I494" s="22" t="str">
        <f t="shared" si="47"/>
        <v>781702</v>
      </c>
      <c r="J494" s="22">
        <f t="shared" si="51"/>
        <v>0</v>
      </c>
      <c r="K494" s="22"/>
      <c r="L494" s="23"/>
      <c r="M494" s="22"/>
      <c r="N494" s="23"/>
      <c r="O494" s="24"/>
      <c r="P494" s="24"/>
      <c r="Q494" s="24"/>
      <c r="R494" s="24"/>
      <c r="S494" s="24"/>
      <c r="T494" s="24"/>
      <c r="U494" s="41" t="str">
        <f t="shared" si="48"/>
        <v>Utilities-Cafeteria</v>
      </c>
      <c r="V494" s="48">
        <f>Budget!G162</f>
        <v>0</v>
      </c>
      <c r="W494" s="1" t="e">
        <f t="shared" si="50"/>
        <v>#VALUE!</v>
      </c>
      <c r="Z494" s="1" t="s">
        <v>205</v>
      </c>
      <c r="AA494" s="1">
        <v>303101</v>
      </c>
    </row>
    <row r="495" spans="5:27" x14ac:dyDescent="0.2">
      <c r="E495" s="4" t="e">
        <f t="shared" si="52"/>
        <v>#VALUE!</v>
      </c>
      <c r="G495" s="9" t="e">
        <f t="shared" si="49"/>
        <v>#VALUE!</v>
      </c>
      <c r="H495" s="9" t="s">
        <v>205</v>
      </c>
      <c r="I495" s="22" t="str">
        <f t="shared" si="47"/>
        <v>781703</v>
      </c>
      <c r="J495" s="22">
        <f t="shared" si="51"/>
        <v>0</v>
      </c>
      <c r="K495" s="22"/>
      <c r="L495" s="23"/>
      <c r="M495" s="22"/>
      <c r="N495" s="23"/>
      <c r="O495" s="24"/>
      <c r="P495" s="24"/>
      <c r="Q495" s="24"/>
      <c r="R495" s="24"/>
      <c r="S495" s="24"/>
      <c r="T495" s="24"/>
      <c r="U495" s="41" t="str">
        <f t="shared" si="48"/>
        <v>Repairs &amp; Maintenance-Cafeteria</v>
      </c>
      <c r="V495" s="48">
        <f>Budget!G163</f>
        <v>0</v>
      </c>
      <c r="W495" s="1" t="e">
        <f t="shared" si="50"/>
        <v>#VALUE!</v>
      </c>
      <c r="Z495" s="1" t="s">
        <v>205</v>
      </c>
      <c r="AA495" s="1">
        <v>303101</v>
      </c>
    </row>
    <row r="496" spans="5:27" x14ac:dyDescent="0.2">
      <c r="E496" s="4" t="e">
        <f t="shared" si="52"/>
        <v>#VALUE!</v>
      </c>
      <c r="G496" s="9" t="e">
        <f t="shared" si="49"/>
        <v>#VALUE!</v>
      </c>
      <c r="H496" s="9" t="s">
        <v>205</v>
      </c>
      <c r="I496" s="22" t="str">
        <f t="shared" si="47"/>
        <v>796500</v>
      </c>
      <c r="J496" s="22">
        <f t="shared" si="51"/>
        <v>0</v>
      </c>
      <c r="K496" s="22"/>
      <c r="L496" s="23"/>
      <c r="M496" s="22"/>
      <c r="N496" s="23"/>
      <c r="O496" s="24"/>
      <c r="P496" s="24"/>
      <c r="Q496" s="24"/>
      <c r="R496" s="24"/>
      <c r="S496" s="24"/>
      <c r="T496" s="24"/>
      <c r="U496" s="41" t="str">
        <f t="shared" si="48"/>
        <v>Student Services</v>
      </c>
      <c r="V496" s="48">
        <f>Budget!G164</f>
        <v>0</v>
      </c>
      <c r="W496" s="1" t="e">
        <f t="shared" si="50"/>
        <v>#VALUE!</v>
      </c>
      <c r="Z496" s="1" t="s">
        <v>205</v>
      </c>
      <c r="AA496" s="1">
        <v>303101</v>
      </c>
    </row>
    <row r="497" spans="5:27" x14ac:dyDescent="0.2">
      <c r="E497" s="4" t="e">
        <f t="shared" si="52"/>
        <v>#VALUE!</v>
      </c>
      <c r="G497" s="9" t="e">
        <f t="shared" si="49"/>
        <v>#VALUE!</v>
      </c>
      <c r="H497" s="9" t="s">
        <v>205</v>
      </c>
      <c r="I497" s="22" t="str">
        <f t="shared" si="47"/>
        <v>796530</v>
      </c>
      <c r="J497" s="22">
        <f t="shared" si="51"/>
        <v>0</v>
      </c>
      <c r="K497" s="22"/>
      <c r="L497" s="23"/>
      <c r="M497" s="22"/>
      <c r="N497" s="23"/>
      <c r="O497" s="24"/>
      <c r="P497" s="24"/>
      <c r="Q497" s="24"/>
      <c r="R497" s="24"/>
      <c r="S497" s="24"/>
      <c r="T497" s="24"/>
      <c r="U497" s="41" t="str">
        <f t="shared" si="48"/>
        <v>Pupil Transportation (Net)</v>
      </c>
      <c r="V497" s="48">
        <f>Budget!G165</f>
        <v>0</v>
      </c>
      <c r="W497" s="1" t="e">
        <f t="shared" si="50"/>
        <v>#VALUE!</v>
      </c>
      <c r="Z497" s="1" t="s">
        <v>205</v>
      </c>
      <c r="AA497" s="1">
        <v>303101</v>
      </c>
    </row>
    <row r="498" spans="5:27" x14ac:dyDescent="0.2">
      <c r="E498" s="4" t="e">
        <f t="shared" si="52"/>
        <v>#VALUE!</v>
      </c>
      <c r="G498" s="9" t="e">
        <f t="shared" si="49"/>
        <v>#VALUE!</v>
      </c>
      <c r="H498" s="9" t="s">
        <v>205</v>
      </c>
      <c r="I498" s="22" t="str">
        <f t="shared" si="47"/>
        <v>816004</v>
      </c>
      <c r="J498" s="22">
        <f t="shared" si="51"/>
        <v>0</v>
      </c>
      <c r="K498" s="22"/>
      <c r="L498" s="23"/>
      <c r="M498" s="22"/>
      <c r="N498" s="23"/>
      <c r="O498" s="24"/>
      <c r="P498" s="24"/>
      <c r="Q498" s="24"/>
      <c r="R498" s="24"/>
      <c r="S498" s="24"/>
      <c r="T498" s="24"/>
      <c r="U498" s="41" t="str">
        <f t="shared" si="48"/>
        <v xml:space="preserve">Salaries - Extended Day Care </v>
      </c>
      <c r="V498" s="48">
        <f>Budget!G166</f>
        <v>0</v>
      </c>
      <c r="W498" s="1" t="e">
        <f t="shared" si="50"/>
        <v>#VALUE!</v>
      </c>
      <c r="Z498" s="1" t="s">
        <v>205</v>
      </c>
      <c r="AA498" s="1">
        <v>303101</v>
      </c>
    </row>
    <row r="499" spans="5:27" x14ac:dyDescent="0.2">
      <c r="E499" s="4" t="e">
        <f t="shared" si="52"/>
        <v>#VALUE!</v>
      </c>
      <c r="G499" s="9" t="e">
        <f t="shared" si="49"/>
        <v>#VALUE!</v>
      </c>
      <c r="H499" s="9" t="s">
        <v>205</v>
      </c>
      <c r="I499" s="22" t="str">
        <f t="shared" ref="I499:I562" si="53">I331</f>
        <v>816101</v>
      </c>
      <c r="J499" s="22">
        <f t="shared" si="51"/>
        <v>0</v>
      </c>
      <c r="K499" s="22"/>
      <c r="L499" s="23"/>
      <c r="M499" s="22"/>
      <c r="N499" s="23"/>
      <c r="O499" s="24"/>
      <c r="P499" s="24"/>
      <c r="Q499" s="24"/>
      <c r="R499" s="24"/>
      <c r="S499" s="24"/>
      <c r="T499" s="24"/>
      <c r="U499" s="41" t="str">
        <f t="shared" ref="U499:U562" si="54">U331</f>
        <v>SS Taxes, Employer Share - Extended Day Care</v>
      </c>
      <c r="V499" s="48">
        <f>Budget!G167</f>
        <v>0</v>
      </c>
      <c r="W499" s="1" t="e">
        <f t="shared" si="50"/>
        <v>#VALUE!</v>
      </c>
      <c r="Z499" s="1" t="s">
        <v>205</v>
      </c>
      <c r="AA499" s="1">
        <v>303101</v>
      </c>
    </row>
    <row r="500" spans="5:27" x14ac:dyDescent="0.2">
      <c r="E500" s="4" t="e">
        <f t="shared" si="52"/>
        <v>#VALUE!</v>
      </c>
      <c r="G500" s="9" t="e">
        <f t="shared" si="49"/>
        <v>#VALUE!</v>
      </c>
      <c r="H500" s="9" t="s">
        <v>205</v>
      </c>
      <c r="I500" s="22" t="str">
        <f t="shared" si="53"/>
        <v>816102</v>
      </c>
      <c r="J500" s="22">
        <f t="shared" si="51"/>
        <v>0</v>
      </c>
      <c r="K500" s="22"/>
      <c r="L500" s="23"/>
      <c r="M500" s="22"/>
      <c r="N500" s="23"/>
      <c r="O500" s="24"/>
      <c r="P500" s="24"/>
      <c r="Q500" s="24"/>
      <c r="R500" s="24"/>
      <c r="S500" s="24"/>
      <c r="T500" s="24"/>
      <c r="U500" s="41" t="str">
        <f t="shared" si="54"/>
        <v>Life &amp; Disability Insurance - Extended Day Care</v>
      </c>
      <c r="V500" s="48">
        <f>Budget!G168</f>
        <v>0</v>
      </c>
      <c r="W500" s="1" t="e">
        <f t="shared" si="50"/>
        <v>#VALUE!</v>
      </c>
      <c r="Z500" s="1" t="s">
        <v>205</v>
      </c>
      <c r="AA500" s="1">
        <v>303101</v>
      </c>
    </row>
    <row r="501" spans="5:27" x14ac:dyDescent="0.2">
      <c r="E501" s="4" t="e">
        <f t="shared" si="52"/>
        <v>#VALUE!</v>
      </c>
      <c r="G501" s="9" t="e">
        <f t="shared" si="49"/>
        <v>#VALUE!</v>
      </c>
      <c r="H501" s="9" t="s">
        <v>205</v>
      </c>
      <c r="I501" s="22" t="str">
        <f t="shared" si="53"/>
        <v>816106</v>
      </c>
      <c r="J501" s="22">
        <f t="shared" si="51"/>
        <v>0</v>
      </c>
      <c r="K501" s="22"/>
      <c r="L501" s="23"/>
      <c r="M501" s="22"/>
      <c r="N501" s="23"/>
      <c r="O501" s="24"/>
      <c r="P501" s="24"/>
      <c r="Q501" s="24"/>
      <c r="R501" s="24"/>
      <c r="S501" s="24"/>
      <c r="T501" s="24"/>
      <c r="U501" s="41" t="str">
        <f t="shared" si="54"/>
        <v>Retirement - Extended Day Care</v>
      </c>
      <c r="V501" s="48">
        <f>Budget!G169</f>
        <v>0</v>
      </c>
      <c r="W501" s="1" t="e">
        <f t="shared" ref="W501:W514" si="55">$H$6</f>
        <v>#VALUE!</v>
      </c>
      <c r="Z501" s="1" t="s">
        <v>205</v>
      </c>
      <c r="AA501" s="1">
        <v>303101</v>
      </c>
    </row>
    <row r="502" spans="5:27" x14ac:dyDescent="0.2">
      <c r="E502" s="4" t="e">
        <f t="shared" si="52"/>
        <v>#VALUE!</v>
      </c>
      <c r="F502" s="2"/>
      <c r="G502" s="2" t="e">
        <f t="shared" si="49"/>
        <v>#VALUE!</v>
      </c>
      <c r="H502" s="9" t="s">
        <v>205</v>
      </c>
      <c r="I502" s="42" t="str">
        <f t="shared" si="53"/>
        <v>816111</v>
      </c>
      <c r="J502" s="22">
        <f t="shared" si="51"/>
        <v>0</v>
      </c>
      <c r="K502" s="43"/>
      <c r="L502" s="24"/>
      <c r="M502" s="43"/>
      <c r="N502" s="24"/>
      <c r="O502" s="44"/>
      <c r="P502" s="44"/>
      <c r="Q502" s="44"/>
      <c r="R502" s="44"/>
      <c r="S502" s="44"/>
      <c r="T502" s="44"/>
      <c r="U502" s="22" t="str">
        <f t="shared" si="54"/>
        <v>Health Insurance - Extended Day Care</v>
      </c>
      <c r="V502" s="48">
        <f>Budget!G170</f>
        <v>0</v>
      </c>
      <c r="W502" s="1" t="e">
        <f t="shared" si="55"/>
        <v>#VALUE!</v>
      </c>
      <c r="X502" s="7"/>
      <c r="Y502" s="7"/>
      <c r="Z502" s="1" t="s">
        <v>205</v>
      </c>
      <c r="AA502" s="1">
        <v>303101</v>
      </c>
    </row>
    <row r="503" spans="5:27" x14ac:dyDescent="0.2">
      <c r="E503" s="4" t="e">
        <f t="shared" si="52"/>
        <v>#VALUE!</v>
      </c>
      <c r="G503" s="9" t="e">
        <f t="shared" si="49"/>
        <v>#VALUE!</v>
      </c>
      <c r="H503" s="9" t="s">
        <v>205</v>
      </c>
      <c r="I503" s="22" t="str">
        <f t="shared" si="53"/>
        <v>816320</v>
      </c>
      <c r="J503" s="22">
        <f t="shared" si="51"/>
        <v>0</v>
      </c>
      <c r="K503" s="22"/>
      <c r="L503" s="23"/>
      <c r="M503" s="22"/>
      <c r="N503" s="23"/>
      <c r="O503" s="24"/>
      <c r="P503" s="24"/>
      <c r="Q503" s="24"/>
      <c r="R503" s="24"/>
      <c r="S503" s="24"/>
      <c r="T503" s="24"/>
      <c r="U503" s="41" t="str">
        <f t="shared" si="54"/>
        <v>Supplies - Extended Day Care</v>
      </c>
      <c r="V503" s="48">
        <f>Budget!G171</f>
        <v>0</v>
      </c>
      <c r="W503" s="1" t="e">
        <f t="shared" si="55"/>
        <v>#VALUE!</v>
      </c>
      <c r="Z503" s="1" t="s">
        <v>205</v>
      </c>
      <c r="AA503" s="1">
        <v>303101</v>
      </c>
    </row>
    <row r="504" spans="5:27" x14ac:dyDescent="0.2">
      <c r="E504" s="4" t="e">
        <f t="shared" si="52"/>
        <v>#VALUE!</v>
      </c>
      <c r="G504" s="9" t="e">
        <f t="shared" si="49"/>
        <v>#VALUE!</v>
      </c>
      <c r="H504" s="9" t="s">
        <v>205</v>
      </c>
      <c r="I504" s="22" t="str">
        <f t="shared" si="53"/>
        <v>816350</v>
      </c>
      <c r="J504" s="22">
        <f t="shared" si="51"/>
        <v>0</v>
      </c>
      <c r="K504" s="22"/>
      <c r="L504" s="23"/>
      <c r="M504" s="22"/>
      <c r="N504" s="23"/>
      <c r="O504" s="24"/>
      <c r="P504" s="24"/>
      <c r="Q504" s="24"/>
      <c r="R504" s="24"/>
      <c r="S504" s="24"/>
      <c r="T504" s="24"/>
      <c r="U504" s="41" t="str">
        <f t="shared" si="54"/>
        <v>Other Expenditures Extended Day Care</v>
      </c>
      <c r="V504" s="48">
        <f>Budget!G172</f>
        <v>0</v>
      </c>
      <c r="W504" s="1" t="e">
        <f t="shared" si="55"/>
        <v>#VALUE!</v>
      </c>
      <c r="Z504" s="1" t="s">
        <v>205</v>
      </c>
      <c r="AA504" s="1">
        <v>303101</v>
      </c>
    </row>
    <row r="505" spans="5:27" x14ac:dyDescent="0.2">
      <c r="E505" s="4" t="e">
        <f t="shared" si="52"/>
        <v>#VALUE!</v>
      </c>
      <c r="G505" s="9" t="e">
        <f t="shared" si="49"/>
        <v>#VALUE!</v>
      </c>
      <c r="H505" s="9" t="s">
        <v>205</v>
      </c>
      <c r="I505" s="22" t="str">
        <f t="shared" si="53"/>
        <v>816422</v>
      </c>
      <c r="J505" s="22">
        <f t="shared" si="51"/>
        <v>0</v>
      </c>
      <c r="K505" s="22"/>
      <c r="L505" s="23"/>
      <c r="M505" s="22"/>
      <c r="N505" s="23"/>
      <c r="O505" s="24"/>
      <c r="P505" s="24"/>
      <c r="Q505" s="24"/>
      <c r="R505" s="24"/>
      <c r="S505" s="24"/>
      <c r="T505" s="24"/>
      <c r="U505" s="41" t="str">
        <f t="shared" si="54"/>
        <v>Food &amp; Beverages</v>
      </c>
      <c r="V505" s="48">
        <f>Budget!G173</f>
        <v>0</v>
      </c>
      <c r="W505" s="1" t="e">
        <f t="shared" si="55"/>
        <v>#VALUE!</v>
      </c>
      <c r="Z505" s="1" t="s">
        <v>205</v>
      </c>
      <c r="AA505" s="1">
        <v>303101</v>
      </c>
    </row>
    <row r="506" spans="5:27" x14ac:dyDescent="0.2">
      <c r="E506" s="4" t="e">
        <f t="shared" si="52"/>
        <v>#VALUE!</v>
      </c>
      <c r="G506" s="9" t="e">
        <f t="shared" si="49"/>
        <v>#VALUE!</v>
      </c>
      <c r="H506" s="9" t="s">
        <v>205</v>
      </c>
      <c r="I506" s="22" t="str">
        <f t="shared" si="53"/>
        <v>839001</v>
      </c>
      <c r="J506" s="22">
        <f t="shared" si="51"/>
        <v>0</v>
      </c>
      <c r="K506" s="22"/>
      <c r="L506" s="23"/>
      <c r="M506" s="22"/>
      <c r="N506" s="23"/>
      <c r="O506" s="24"/>
      <c r="P506" s="24"/>
      <c r="Q506" s="24"/>
      <c r="R506" s="24"/>
      <c r="S506" s="24"/>
      <c r="T506" s="24"/>
      <c r="U506" s="41" t="str">
        <f t="shared" si="54"/>
        <v>Interest Payments - All Sources</v>
      </c>
      <c r="V506" s="48">
        <f>Budget!G174</f>
        <v>0</v>
      </c>
      <c r="W506" s="1" t="e">
        <f t="shared" si="55"/>
        <v>#VALUE!</v>
      </c>
      <c r="Z506" s="1" t="s">
        <v>205</v>
      </c>
      <c r="AA506" s="1">
        <v>303101</v>
      </c>
    </row>
    <row r="507" spans="5:27" x14ac:dyDescent="0.2">
      <c r="E507" s="4" t="e">
        <f t="shared" si="52"/>
        <v>#VALUE!</v>
      </c>
      <c r="G507" s="9" t="e">
        <f t="shared" si="49"/>
        <v>#VALUE!</v>
      </c>
      <c r="H507" s="9" t="s">
        <v>205</v>
      </c>
      <c r="I507" s="22" t="str">
        <f t="shared" si="53"/>
        <v>839005</v>
      </c>
      <c r="J507" s="22">
        <f t="shared" si="51"/>
        <v>0</v>
      </c>
      <c r="K507" s="22"/>
      <c r="L507" s="23"/>
      <c r="M507" s="22"/>
      <c r="N507" s="23"/>
      <c r="O507" s="24"/>
      <c r="P507" s="24"/>
      <c r="Q507" s="24"/>
      <c r="R507" s="24"/>
      <c r="S507" s="24"/>
      <c r="T507" s="24"/>
      <c r="U507" s="41" t="str">
        <f t="shared" si="54"/>
        <v>Interest Payments - Non-Diocesan Sources</v>
      </c>
      <c r="V507" s="48">
        <f>Budget!G175</f>
        <v>0</v>
      </c>
      <c r="W507" s="1" t="e">
        <f t="shared" si="55"/>
        <v>#VALUE!</v>
      </c>
      <c r="Z507" s="1" t="s">
        <v>205</v>
      </c>
      <c r="AA507" s="1">
        <v>303101</v>
      </c>
    </row>
    <row r="508" spans="5:27" x14ac:dyDescent="0.2">
      <c r="E508" s="4" t="e">
        <f t="shared" si="52"/>
        <v>#VALUE!</v>
      </c>
      <c r="G508" s="9" t="e">
        <f t="shared" si="49"/>
        <v>#VALUE!</v>
      </c>
      <c r="H508" s="9" t="s">
        <v>205</v>
      </c>
      <c r="I508" s="22" t="str">
        <f t="shared" si="53"/>
        <v>859310</v>
      </c>
      <c r="J508" s="22">
        <f t="shared" si="51"/>
        <v>0</v>
      </c>
      <c r="K508" s="22"/>
      <c r="L508" s="23"/>
      <c r="M508" s="22"/>
      <c r="N508" s="23"/>
      <c r="O508" s="24"/>
      <c r="P508" s="24"/>
      <c r="Q508" s="24"/>
      <c r="R508" s="24"/>
      <c r="S508" s="24"/>
      <c r="T508" s="24"/>
      <c r="U508" s="41" t="str">
        <f t="shared" si="54"/>
        <v>Capital Expense Paid to Parish</v>
      </c>
      <c r="V508" s="48">
        <f>Budget!G176</f>
        <v>0</v>
      </c>
      <c r="W508" s="1" t="e">
        <f t="shared" si="55"/>
        <v>#VALUE!</v>
      </c>
      <c r="Z508" s="1" t="s">
        <v>205</v>
      </c>
      <c r="AA508" s="1">
        <v>303101</v>
      </c>
    </row>
    <row r="509" spans="5:27" x14ac:dyDescent="0.2">
      <c r="E509" s="4" t="e">
        <f t="shared" si="52"/>
        <v>#VALUE!</v>
      </c>
      <c r="G509" s="9" t="e">
        <f t="shared" si="49"/>
        <v>#VALUE!</v>
      </c>
      <c r="H509" s="9" t="s">
        <v>205</v>
      </c>
      <c r="I509" s="22" t="str">
        <f t="shared" si="53"/>
        <v>862062</v>
      </c>
      <c r="J509" s="22">
        <f t="shared" si="51"/>
        <v>0</v>
      </c>
      <c r="K509" s="22"/>
      <c r="L509" s="23"/>
      <c r="M509" s="22"/>
      <c r="N509" s="23"/>
      <c r="O509" s="24"/>
      <c r="P509" s="24"/>
      <c r="Q509" s="24"/>
      <c r="R509" s="24"/>
      <c r="S509" s="24"/>
      <c r="T509" s="24"/>
      <c r="U509" s="41" t="str">
        <f t="shared" si="54"/>
        <v>Unrestricted Donation Expense</v>
      </c>
      <c r="V509" s="48">
        <f>Budget!G177</f>
        <v>0</v>
      </c>
      <c r="W509" s="1" t="e">
        <f t="shared" si="55"/>
        <v>#VALUE!</v>
      </c>
      <c r="Z509" s="1" t="s">
        <v>205</v>
      </c>
      <c r="AA509" s="1">
        <v>303101</v>
      </c>
    </row>
    <row r="510" spans="5:27" x14ac:dyDescent="0.2">
      <c r="E510" s="4" t="e">
        <f t="shared" si="52"/>
        <v>#VALUE!</v>
      </c>
      <c r="G510" s="9" t="e">
        <f t="shared" si="49"/>
        <v>#VALUE!</v>
      </c>
      <c r="H510" s="9" t="s">
        <v>205</v>
      </c>
      <c r="I510" s="22" t="str">
        <f t="shared" si="53"/>
        <v>862063</v>
      </c>
      <c r="J510" s="22">
        <f t="shared" si="51"/>
        <v>0</v>
      </c>
      <c r="K510" s="22"/>
      <c r="L510" s="23"/>
      <c r="M510" s="22"/>
      <c r="N510" s="23"/>
      <c r="O510" s="24"/>
      <c r="P510" s="24"/>
      <c r="Q510" s="24"/>
      <c r="R510" s="24"/>
      <c r="S510" s="24"/>
      <c r="T510" s="24"/>
      <c r="U510" s="41" t="str">
        <f t="shared" si="54"/>
        <v>Fundraising - Pledges</v>
      </c>
      <c r="V510" s="48">
        <f>Budget!G178</f>
        <v>0</v>
      </c>
      <c r="W510" s="1" t="e">
        <f t="shared" si="55"/>
        <v>#VALUE!</v>
      </c>
      <c r="Z510" s="1" t="s">
        <v>205</v>
      </c>
      <c r="AA510" s="1">
        <v>303101</v>
      </c>
    </row>
    <row r="511" spans="5:27" x14ac:dyDescent="0.2">
      <c r="E511" s="4" t="e">
        <f t="shared" si="52"/>
        <v>#VALUE!</v>
      </c>
      <c r="G511" s="9" t="e">
        <f t="shared" si="49"/>
        <v>#VALUE!</v>
      </c>
      <c r="H511" s="9" t="s">
        <v>205</v>
      </c>
      <c r="I511" s="22" t="str">
        <f t="shared" si="53"/>
        <v>862065</v>
      </c>
      <c r="J511" s="22">
        <f t="shared" si="51"/>
        <v>0</v>
      </c>
      <c r="K511" s="22"/>
      <c r="L511" s="23"/>
      <c r="M511" s="22"/>
      <c r="N511" s="23"/>
      <c r="O511" s="24"/>
      <c r="P511" s="24"/>
      <c r="Q511" s="24"/>
      <c r="R511" s="24"/>
      <c r="S511" s="24"/>
      <c r="T511" s="24"/>
      <c r="U511" s="41" t="str">
        <f t="shared" si="54"/>
        <v>Fundraising - Athletic Complex</v>
      </c>
      <c r="V511" s="48">
        <f>Budget!G179</f>
        <v>0</v>
      </c>
      <c r="W511" s="1" t="e">
        <f t="shared" si="55"/>
        <v>#VALUE!</v>
      </c>
      <c r="Z511" s="1" t="s">
        <v>205</v>
      </c>
      <c r="AA511" s="1">
        <v>303101</v>
      </c>
    </row>
    <row r="512" spans="5:27" x14ac:dyDescent="0.2">
      <c r="E512" s="4" t="e">
        <f t="shared" si="52"/>
        <v>#VALUE!</v>
      </c>
      <c r="G512" s="9" t="e">
        <f t="shared" si="49"/>
        <v>#VALUE!</v>
      </c>
      <c r="H512" s="9" t="s">
        <v>205</v>
      </c>
      <c r="I512" s="22" t="str">
        <f t="shared" si="53"/>
        <v>862069</v>
      </c>
      <c r="J512" s="22">
        <f t="shared" si="51"/>
        <v>0</v>
      </c>
      <c r="K512" s="22"/>
      <c r="L512" s="23"/>
      <c r="M512" s="22"/>
      <c r="N512" s="23"/>
      <c r="O512" s="24"/>
      <c r="P512" s="24"/>
      <c r="Q512" s="24"/>
      <c r="R512" s="24"/>
      <c r="S512" s="24"/>
      <c r="T512" s="24"/>
      <c r="U512" s="41" t="str">
        <f t="shared" si="54"/>
        <v>Fundraising - Misc</v>
      </c>
      <c r="V512" s="48">
        <f>Budget!G180</f>
        <v>0</v>
      </c>
      <c r="W512" s="1" t="e">
        <f t="shared" si="55"/>
        <v>#VALUE!</v>
      </c>
      <c r="Z512" s="1" t="s">
        <v>205</v>
      </c>
      <c r="AA512" s="1">
        <v>303101</v>
      </c>
    </row>
    <row r="513" spans="5:27" x14ac:dyDescent="0.2">
      <c r="E513" s="4" t="e">
        <f t="shared" si="52"/>
        <v>#VALUE!</v>
      </c>
      <c r="F513" s="2"/>
      <c r="G513" s="2" t="e">
        <f t="shared" si="49"/>
        <v>#VALUE!</v>
      </c>
      <c r="H513" s="7" t="s">
        <v>205</v>
      </c>
      <c r="I513" s="6">
        <f t="shared" si="53"/>
        <v>303101</v>
      </c>
      <c r="J513" s="1">
        <f t="shared" si="51"/>
        <v>0</v>
      </c>
      <c r="K513" s="3"/>
      <c r="M513" s="3"/>
      <c r="O513" s="5"/>
      <c r="P513" s="5"/>
      <c r="Q513" s="5"/>
      <c r="R513" s="5"/>
      <c r="S513" s="5"/>
      <c r="T513" s="5"/>
      <c r="U513" s="1" t="str">
        <f t="shared" si="54"/>
        <v>NET GAIN OR LOSS:</v>
      </c>
      <c r="V513" s="49">
        <f>Budget!G183</f>
        <v>0</v>
      </c>
      <c r="W513" s="1" t="e">
        <f t="shared" si="55"/>
        <v>#VALUE!</v>
      </c>
      <c r="X513" s="7"/>
      <c r="Y513" s="7"/>
      <c r="Z513" s="7" t="s">
        <v>205</v>
      </c>
      <c r="AA513" s="1">
        <v>303101</v>
      </c>
    </row>
    <row r="514" spans="5:27" x14ac:dyDescent="0.2">
      <c r="E514" s="4" t="e">
        <f t="shared" si="52"/>
        <v>#VALUE!</v>
      </c>
      <c r="G514" s="9" t="e">
        <f t="shared" si="49"/>
        <v>#VALUE!</v>
      </c>
      <c r="H514" s="9" t="s">
        <v>205</v>
      </c>
      <c r="I514" s="19" t="str">
        <f t="shared" si="53"/>
        <v>412010</v>
      </c>
      <c r="J514" s="19">
        <f>$D$4</f>
        <v>0</v>
      </c>
      <c r="K514" s="19"/>
      <c r="L514" s="20"/>
      <c r="M514" s="19"/>
      <c r="N514" s="20"/>
      <c r="O514" s="21"/>
      <c r="P514" s="21"/>
      <c r="Q514" s="21"/>
      <c r="R514" s="21"/>
      <c r="S514" s="21"/>
      <c r="T514" s="21"/>
      <c r="U514" s="40" t="str">
        <f t="shared" si="54"/>
        <v>Cost to Educate</v>
      </c>
      <c r="V514" s="47">
        <f>-Budget!H10</f>
        <v>0</v>
      </c>
      <c r="W514" s="1" t="e">
        <f t="shared" si="55"/>
        <v>#VALUE!</v>
      </c>
      <c r="Z514" s="1" t="s">
        <v>205</v>
      </c>
      <c r="AA514" s="1">
        <v>303101</v>
      </c>
    </row>
    <row r="515" spans="5:27" x14ac:dyDescent="0.2">
      <c r="E515" s="4" t="e">
        <f t="shared" si="52"/>
        <v>#VALUE!</v>
      </c>
      <c r="G515" s="9" t="e">
        <f t="shared" ref="G515:G575" si="56">"BV-"&amp;J515&amp;TEXT(E515,"mmyy")</f>
        <v>#VALUE!</v>
      </c>
      <c r="H515" s="9" t="s">
        <v>205</v>
      </c>
      <c r="I515" s="19" t="str">
        <f t="shared" si="53"/>
        <v>412405</v>
      </c>
      <c r="J515" s="19">
        <f t="shared" ref="J515:J575" si="57">$D$4</f>
        <v>0</v>
      </c>
      <c r="K515" s="19"/>
      <c r="L515" s="20"/>
      <c r="M515" s="19"/>
      <c r="N515" s="20"/>
      <c r="O515" s="21"/>
      <c r="P515" s="21"/>
      <c r="Q515" s="21"/>
      <c r="R515" s="21"/>
      <c r="S515" s="21"/>
      <c r="T515" s="21"/>
      <c r="U515" s="40" t="str">
        <f t="shared" si="54"/>
        <v>Published Differential - Parishioner</v>
      </c>
      <c r="V515" s="47">
        <f>-Budget!H11</f>
        <v>0</v>
      </c>
      <c r="W515" s="1" t="e">
        <f t="shared" ref="W515:W546" si="58">$H$6</f>
        <v>#VALUE!</v>
      </c>
      <c r="Z515" s="1" t="s">
        <v>205</v>
      </c>
      <c r="AA515" s="1">
        <v>303101</v>
      </c>
    </row>
    <row r="516" spans="5:27" x14ac:dyDescent="0.2">
      <c r="E516" s="4" t="e">
        <f t="shared" si="52"/>
        <v>#VALUE!</v>
      </c>
      <c r="G516" s="9" t="e">
        <f t="shared" si="56"/>
        <v>#VALUE!</v>
      </c>
      <c r="H516" s="9" t="s">
        <v>205</v>
      </c>
      <c r="I516" s="19" t="str">
        <f t="shared" si="53"/>
        <v>412410</v>
      </c>
      <c r="J516" s="19">
        <f t="shared" si="57"/>
        <v>0</v>
      </c>
      <c r="K516" s="19"/>
      <c r="L516" s="20"/>
      <c r="M516" s="19"/>
      <c r="N516" s="20"/>
      <c r="O516" s="21"/>
      <c r="P516" s="21"/>
      <c r="Q516" s="21"/>
      <c r="R516" s="21"/>
      <c r="S516" s="21"/>
      <c r="T516" s="21"/>
      <c r="U516" s="40" t="str">
        <f t="shared" si="54"/>
        <v>Published Differential - Non-Parishioner, Catholic</v>
      </c>
      <c r="V516" s="47">
        <f>-Budget!H12</f>
        <v>0</v>
      </c>
      <c r="W516" s="1" t="e">
        <f t="shared" si="58"/>
        <v>#VALUE!</v>
      </c>
      <c r="Z516" s="1" t="s">
        <v>205</v>
      </c>
      <c r="AA516" s="1">
        <v>303101</v>
      </c>
    </row>
    <row r="517" spans="5:27" x14ac:dyDescent="0.2">
      <c r="E517" s="4" t="e">
        <f t="shared" si="52"/>
        <v>#VALUE!</v>
      </c>
      <c r="G517" s="9" t="e">
        <f t="shared" si="56"/>
        <v>#VALUE!</v>
      </c>
      <c r="H517" s="9" t="s">
        <v>205</v>
      </c>
      <c r="I517" s="19" t="str">
        <f t="shared" si="53"/>
        <v>412415</v>
      </c>
      <c r="J517" s="19">
        <f t="shared" si="57"/>
        <v>0</v>
      </c>
      <c r="K517" s="19"/>
      <c r="L517" s="20"/>
      <c r="M517" s="19"/>
      <c r="N517" s="20"/>
      <c r="O517" s="21"/>
      <c r="P517" s="21"/>
      <c r="Q517" s="21"/>
      <c r="R517" s="21"/>
      <c r="S517" s="21"/>
      <c r="T517" s="21"/>
      <c r="U517" s="40" t="str">
        <f t="shared" si="54"/>
        <v>Published Differential - Non-Catholic</v>
      </c>
      <c r="V517" s="47">
        <f>-Budget!H13</f>
        <v>0</v>
      </c>
      <c r="W517" s="1" t="e">
        <f t="shared" si="58"/>
        <v>#VALUE!</v>
      </c>
      <c r="Z517" s="1" t="s">
        <v>205</v>
      </c>
      <c r="AA517" s="1">
        <v>303101</v>
      </c>
    </row>
    <row r="518" spans="5:27" x14ac:dyDescent="0.2">
      <c r="E518" s="4" t="e">
        <f t="shared" si="52"/>
        <v>#VALUE!</v>
      </c>
      <c r="G518" s="9" t="e">
        <f t="shared" si="56"/>
        <v>#VALUE!</v>
      </c>
      <c r="H518" s="9" t="s">
        <v>205</v>
      </c>
      <c r="I518" s="19" t="str">
        <f t="shared" si="53"/>
        <v>412420</v>
      </c>
      <c r="J518" s="19">
        <f t="shared" si="57"/>
        <v>0</v>
      </c>
      <c r="K518" s="19"/>
      <c r="L518" s="20"/>
      <c r="M518" s="19"/>
      <c r="N518" s="20"/>
      <c r="O518" s="21"/>
      <c r="P518" s="21"/>
      <c r="Q518" s="21"/>
      <c r="R518" s="21"/>
      <c r="S518" s="21"/>
      <c r="T518" s="21"/>
      <c r="U518" s="40" t="str">
        <f t="shared" si="54"/>
        <v>Published Differential - Other Status</v>
      </c>
      <c r="V518" s="47">
        <f>-Budget!H14</f>
        <v>0</v>
      </c>
      <c r="W518" s="1" t="e">
        <f t="shared" si="58"/>
        <v>#VALUE!</v>
      </c>
      <c r="Z518" s="1" t="s">
        <v>205</v>
      </c>
      <c r="AA518" s="1">
        <v>303101</v>
      </c>
    </row>
    <row r="519" spans="5:27" x14ac:dyDescent="0.2">
      <c r="E519" s="4" t="e">
        <f t="shared" si="52"/>
        <v>#VALUE!</v>
      </c>
      <c r="G519" s="9" t="e">
        <f t="shared" si="56"/>
        <v>#VALUE!</v>
      </c>
      <c r="H519" s="9" t="s">
        <v>205</v>
      </c>
      <c r="I519" s="19" t="str">
        <f t="shared" si="53"/>
        <v>412505</v>
      </c>
      <c r="J519" s="19">
        <f t="shared" si="57"/>
        <v>0</v>
      </c>
      <c r="K519" s="19"/>
      <c r="L519" s="20"/>
      <c r="M519" s="19"/>
      <c r="N519" s="20"/>
      <c r="O519" s="21"/>
      <c r="P519" s="21"/>
      <c r="Q519" s="21"/>
      <c r="R519" s="21"/>
      <c r="S519" s="21"/>
      <c r="T519" s="21"/>
      <c r="U519" s="40" t="str">
        <f t="shared" si="54"/>
        <v>Published Discounts</v>
      </c>
      <c r="V519" s="47">
        <f>-Budget!H15</f>
        <v>0</v>
      </c>
      <c r="W519" s="1" t="e">
        <f t="shared" si="58"/>
        <v>#VALUE!</v>
      </c>
      <c r="Z519" s="1" t="s">
        <v>205</v>
      </c>
      <c r="AA519" s="1">
        <v>303101</v>
      </c>
    </row>
    <row r="520" spans="5:27" x14ac:dyDescent="0.2">
      <c r="E520" s="4" t="e">
        <f t="shared" si="52"/>
        <v>#VALUE!</v>
      </c>
      <c r="G520" s="9" t="e">
        <f t="shared" si="56"/>
        <v>#VALUE!</v>
      </c>
      <c r="H520" s="9" t="s">
        <v>205</v>
      </c>
      <c r="I520" s="19" t="str">
        <f t="shared" si="53"/>
        <v>414001</v>
      </c>
      <c r="J520" s="19">
        <f t="shared" si="57"/>
        <v>0</v>
      </c>
      <c r="K520" s="19"/>
      <c r="L520" s="20"/>
      <c r="M520" s="19"/>
      <c r="N520" s="20"/>
      <c r="O520" s="21"/>
      <c r="P520" s="21"/>
      <c r="Q520" s="21"/>
      <c r="R520" s="21"/>
      <c r="S520" s="21"/>
      <c r="T520" s="21"/>
      <c r="U520" s="40" t="str">
        <f t="shared" si="54"/>
        <v>Tuition-Current Year, Parishioner</v>
      </c>
      <c r="V520" s="47">
        <f>-Budget!H16</f>
        <v>0</v>
      </c>
      <c r="W520" s="1" t="e">
        <f t="shared" si="58"/>
        <v>#VALUE!</v>
      </c>
      <c r="Z520" s="1" t="s">
        <v>205</v>
      </c>
      <c r="AA520" s="1">
        <v>303101</v>
      </c>
    </row>
    <row r="521" spans="5:27" x14ac:dyDescent="0.2">
      <c r="E521" s="4" t="e">
        <f t="shared" si="52"/>
        <v>#VALUE!</v>
      </c>
      <c r="G521" s="9" t="e">
        <f t="shared" si="56"/>
        <v>#VALUE!</v>
      </c>
      <c r="H521" s="9" t="s">
        <v>205</v>
      </c>
      <c r="I521" s="19" t="str">
        <f t="shared" si="53"/>
        <v>414002</v>
      </c>
      <c r="J521" s="19">
        <f t="shared" si="57"/>
        <v>0</v>
      </c>
      <c r="K521" s="19"/>
      <c r="L521" s="20"/>
      <c r="M521" s="19"/>
      <c r="N521" s="20"/>
      <c r="O521" s="21"/>
      <c r="P521" s="21"/>
      <c r="Q521" s="21"/>
      <c r="R521" s="21"/>
      <c r="S521" s="21"/>
      <c r="T521" s="21"/>
      <c r="U521" s="40" t="str">
        <f t="shared" si="54"/>
        <v>Tuition-Current Year, Non-Parishioner</v>
      </c>
      <c r="V521" s="47">
        <f>-Budget!H17</f>
        <v>0</v>
      </c>
      <c r="W521" s="1" t="e">
        <f t="shared" si="58"/>
        <v>#VALUE!</v>
      </c>
      <c r="Z521" s="1" t="s">
        <v>205</v>
      </c>
      <c r="AA521" s="1">
        <v>303101</v>
      </c>
    </row>
    <row r="522" spans="5:27" x14ac:dyDescent="0.2">
      <c r="E522" s="4" t="e">
        <f t="shared" si="52"/>
        <v>#VALUE!</v>
      </c>
      <c r="G522" s="9" t="e">
        <f t="shared" si="56"/>
        <v>#VALUE!</v>
      </c>
      <c r="H522" s="9" t="s">
        <v>205</v>
      </c>
      <c r="I522" s="19" t="str">
        <f t="shared" si="53"/>
        <v>414003</v>
      </c>
      <c r="J522" s="19">
        <f t="shared" si="57"/>
        <v>0</v>
      </c>
      <c r="K522" s="19"/>
      <c r="L522" s="20"/>
      <c r="M522" s="19"/>
      <c r="N522" s="20"/>
      <c r="O522" s="21"/>
      <c r="P522" s="21"/>
      <c r="Q522" s="21"/>
      <c r="R522" s="21"/>
      <c r="S522" s="21"/>
      <c r="T522" s="21"/>
      <c r="U522" s="40" t="str">
        <f t="shared" si="54"/>
        <v>Tuition-Current Year, Non-Catholic</v>
      </c>
      <c r="V522" s="47">
        <f>-Budget!H18</f>
        <v>0</v>
      </c>
      <c r="W522" s="1" t="e">
        <f t="shared" si="58"/>
        <v>#VALUE!</v>
      </c>
      <c r="Z522" s="1" t="s">
        <v>205</v>
      </c>
      <c r="AA522" s="1">
        <v>303101</v>
      </c>
    </row>
    <row r="523" spans="5:27" x14ac:dyDescent="0.2">
      <c r="E523" s="4" t="e">
        <f t="shared" si="52"/>
        <v>#VALUE!</v>
      </c>
      <c r="G523" s="9" t="e">
        <f t="shared" si="56"/>
        <v>#VALUE!</v>
      </c>
      <c r="H523" s="9" t="s">
        <v>205</v>
      </c>
      <c r="I523" s="19" t="str">
        <f t="shared" si="53"/>
        <v>414004</v>
      </c>
      <c r="J523" s="19">
        <f t="shared" si="57"/>
        <v>0</v>
      </c>
      <c r="K523" s="19"/>
      <c r="L523" s="20"/>
      <c r="M523" s="19"/>
      <c r="N523" s="20"/>
      <c r="O523" s="21"/>
      <c r="P523" s="21"/>
      <c r="Q523" s="21"/>
      <c r="R523" s="21"/>
      <c r="S523" s="21"/>
      <c r="T523" s="21"/>
      <c r="U523" s="40" t="str">
        <f t="shared" si="54"/>
        <v>Extended Day Care</v>
      </c>
      <c r="V523" s="47">
        <f>-Budget!H19</f>
        <v>0</v>
      </c>
      <c r="W523" s="1" t="e">
        <f t="shared" si="58"/>
        <v>#VALUE!</v>
      </c>
      <c r="Z523" s="1" t="s">
        <v>205</v>
      </c>
      <c r="AA523" s="1">
        <v>303101</v>
      </c>
    </row>
    <row r="524" spans="5:27" x14ac:dyDescent="0.2">
      <c r="E524" s="4" t="e">
        <f t="shared" si="52"/>
        <v>#VALUE!</v>
      </c>
      <c r="G524" s="9" t="e">
        <f t="shared" si="56"/>
        <v>#VALUE!</v>
      </c>
      <c r="H524" s="9" t="s">
        <v>205</v>
      </c>
      <c r="I524" s="19" t="str">
        <f t="shared" si="53"/>
        <v>414005</v>
      </c>
      <c r="J524" s="19">
        <f t="shared" si="57"/>
        <v>0</v>
      </c>
      <c r="K524" s="19"/>
      <c r="L524" s="20"/>
      <c r="M524" s="19"/>
      <c r="N524" s="20"/>
      <c r="O524" s="21"/>
      <c r="P524" s="21"/>
      <c r="Q524" s="21"/>
      <c r="R524" s="21"/>
      <c r="S524" s="21"/>
      <c r="T524" s="21"/>
      <c r="U524" s="40" t="str">
        <f t="shared" si="54"/>
        <v>Tuition-Prior Year</v>
      </c>
      <c r="V524" s="47">
        <f>-Budget!H20</f>
        <v>0</v>
      </c>
      <c r="W524" s="1" t="e">
        <f t="shared" si="58"/>
        <v>#VALUE!</v>
      </c>
      <c r="Z524" s="1" t="s">
        <v>205</v>
      </c>
      <c r="AA524" s="1">
        <v>303101</v>
      </c>
    </row>
    <row r="525" spans="5:27" x14ac:dyDescent="0.2">
      <c r="E525" s="4" t="e">
        <f t="shared" si="52"/>
        <v>#VALUE!</v>
      </c>
      <c r="G525" s="9" t="e">
        <f t="shared" si="56"/>
        <v>#VALUE!</v>
      </c>
      <c r="H525" s="9" t="s">
        <v>205</v>
      </c>
      <c r="I525" s="19" t="str">
        <f t="shared" si="53"/>
        <v>414006</v>
      </c>
      <c r="J525" s="19">
        <f t="shared" si="57"/>
        <v>0</v>
      </c>
      <c r="K525" s="19"/>
      <c r="L525" s="20"/>
      <c r="M525" s="19"/>
      <c r="N525" s="20"/>
      <c r="O525" s="21"/>
      <c r="P525" s="21"/>
      <c r="Q525" s="21"/>
      <c r="R525" s="21"/>
      <c r="S525" s="21"/>
      <c r="T525" s="21"/>
      <c r="U525" s="40" t="str">
        <f t="shared" si="54"/>
        <v>Academic Summer Session</v>
      </c>
      <c r="V525" s="47">
        <f>-Budget!H21</f>
        <v>0</v>
      </c>
      <c r="W525" s="1" t="e">
        <f t="shared" si="58"/>
        <v>#VALUE!</v>
      </c>
      <c r="Z525" s="1" t="s">
        <v>205</v>
      </c>
      <c r="AA525" s="1">
        <v>303101</v>
      </c>
    </row>
    <row r="526" spans="5:27" x14ac:dyDescent="0.2">
      <c r="E526" s="4" t="e">
        <f t="shared" si="52"/>
        <v>#VALUE!</v>
      </c>
      <c r="G526" s="9" t="e">
        <f t="shared" si="56"/>
        <v>#VALUE!</v>
      </c>
      <c r="H526" s="9" t="s">
        <v>205</v>
      </c>
      <c r="I526" s="19" t="str">
        <f t="shared" si="53"/>
        <v>414007</v>
      </c>
      <c r="J526" s="19">
        <f t="shared" si="57"/>
        <v>0</v>
      </c>
      <c r="K526" s="19"/>
      <c r="L526" s="20"/>
      <c r="M526" s="19"/>
      <c r="N526" s="20"/>
      <c r="O526" s="21"/>
      <c r="P526" s="21"/>
      <c r="Q526" s="21"/>
      <c r="R526" s="21"/>
      <c r="S526" s="21"/>
      <c r="T526" s="21"/>
      <c r="U526" s="40" t="str">
        <f t="shared" si="54"/>
        <v>Registration Fee-Current Year</v>
      </c>
      <c r="V526" s="47">
        <f>-Budget!H22</f>
        <v>0</v>
      </c>
      <c r="W526" s="1" t="e">
        <f t="shared" si="58"/>
        <v>#VALUE!</v>
      </c>
      <c r="Z526" s="1" t="s">
        <v>205</v>
      </c>
      <c r="AA526" s="1">
        <v>303101</v>
      </c>
    </row>
    <row r="527" spans="5:27" x14ac:dyDescent="0.2">
      <c r="E527" s="4" t="e">
        <f t="shared" si="52"/>
        <v>#VALUE!</v>
      </c>
      <c r="G527" s="9" t="e">
        <f t="shared" si="56"/>
        <v>#VALUE!</v>
      </c>
      <c r="H527" s="9" t="s">
        <v>205</v>
      </c>
      <c r="I527" s="19" t="str">
        <f t="shared" si="53"/>
        <v>414008</v>
      </c>
      <c r="J527" s="19">
        <f t="shared" si="57"/>
        <v>0</v>
      </c>
      <c r="K527" s="19"/>
      <c r="L527" s="20"/>
      <c r="M527" s="19"/>
      <c r="N527" s="20"/>
      <c r="O527" s="21"/>
      <c r="P527" s="21"/>
      <c r="Q527" s="21"/>
      <c r="R527" s="21"/>
      <c r="S527" s="21"/>
      <c r="T527" s="21"/>
      <c r="U527" s="40" t="str">
        <f t="shared" si="54"/>
        <v>Student Accident Insurance Fee</v>
      </c>
      <c r="V527" s="47">
        <f>-Budget!H23</f>
        <v>0</v>
      </c>
      <c r="W527" s="1" t="e">
        <f t="shared" si="58"/>
        <v>#VALUE!</v>
      </c>
      <c r="Z527" s="1" t="s">
        <v>205</v>
      </c>
      <c r="AA527" s="1">
        <v>303101</v>
      </c>
    </row>
    <row r="528" spans="5:27" x14ac:dyDescent="0.2">
      <c r="E528" s="4" t="e">
        <f t="shared" si="52"/>
        <v>#VALUE!</v>
      </c>
      <c r="G528" s="9" t="e">
        <f t="shared" si="56"/>
        <v>#VALUE!</v>
      </c>
      <c r="H528" s="9" t="s">
        <v>205</v>
      </c>
      <c r="I528" s="19" t="str">
        <f t="shared" si="53"/>
        <v>414009</v>
      </c>
      <c r="J528" s="19">
        <f t="shared" si="57"/>
        <v>0</v>
      </c>
      <c r="K528" s="19"/>
      <c r="L528" s="20"/>
      <c r="M528" s="19"/>
      <c r="N528" s="20"/>
      <c r="O528" s="21"/>
      <c r="P528" s="21"/>
      <c r="Q528" s="21"/>
      <c r="R528" s="21"/>
      <c r="S528" s="21"/>
      <c r="T528" s="21"/>
      <c r="U528" s="40" t="str">
        <f t="shared" si="54"/>
        <v>Book Fee</v>
      </c>
      <c r="V528" s="47">
        <f>-Budget!H24</f>
        <v>0</v>
      </c>
      <c r="W528" s="1" t="e">
        <f t="shared" si="58"/>
        <v>#VALUE!</v>
      </c>
      <c r="Z528" s="1" t="s">
        <v>205</v>
      </c>
      <c r="AA528" s="1">
        <v>303101</v>
      </c>
    </row>
    <row r="529" spans="5:27" x14ac:dyDescent="0.2">
      <c r="E529" s="4" t="e">
        <f t="shared" si="52"/>
        <v>#VALUE!</v>
      </c>
      <c r="G529" s="9" t="e">
        <f t="shared" si="56"/>
        <v>#VALUE!</v>
      </c>
      <c r="H529" s="9" t="s">
        <v>205</v>
      </c>
      <c r="I529" s="19" t="str">
        <f t="shared" si="53"/>
        <v>414010</v>
      </c>
      <c r="J529" s="19">
        <f t="shared" si="57"/>
        <v>0</v>
      </c>
      <c r="K529" s="19"/>
      <c r="L529" s="20"/>
      <c r="M529" s="19"/>
      <c r="N529" s="20"/>
      <c r="O529" s="21"/>
      <c r="P529" s="21"/>
      <c r="Q529" s="21"/>
      <c r="R529" s="21"/>
      <c r="S529" s="21"/>
      <c r="T529" s="21"/>
      <c r="U529" s="40" t="str">
        <f t="shared" si="54"/>
        <v>Tuition-Scholarship/Donation from Outside</v>
      </c>
      <c r="V529" s="47">
        <f>-Budget!H25</f>
        <v>0</v>
      </c>
      <c r="W529" s="1" t="e">
        <f t="shared" si="58"/>
        <v>#VALUE!</v>
      </c>
      <c r="Z529" s="1" t="s">
        <v>205</v>
      </c>
      <c r="AA529" s="1">
        <v>303101</v>
      </c>
    </row>
    <row r="530" spans="5:27" x14ac:dyDescent="0.2">
      <c r="E530" s="4" t="e">
        <f t="shared" si="52"/>
        <v>#VALUE!</v>
      </c>
      <c r="G530" s="9" t="e">
        <f t="shared" si="56"/>
        <v>#VALUE!</v>
      </c>
      <c r="H530" s="9" t="s">
        <v>205</v>
      </c>
      <c r="I530" s="19" t="str">
        <f t="shared" si="53"/>
        <v>414011</v>
      </c>
      <c r="J530" s="19">
        <f t="shared" si="57"/>
        <v>0</v>
      </c>
      <c r="K530" s="19"/>
      <c r="L530" s="20"/>
      <c r="M530" s="19"/>
      <c r="N530" s="20"/>
      <c r="O530" s="21"/>
      <c r="P530" s="21"/>
      <c r="Q530" s="21"/>
      <c r="R530" s="21"/>
      <c r="S530" s="21"/>
      <c r="T530" s="21"/>
      <c r="U530" s="40" t="str">
        <f t="shared" si="54"/>
        <v>Tuition Insurance Fees</v>
      </c>
      <c r="V530" s="47">
        <f>-Budget!H26</f>
        <v>0</v>
      </c>
      <c r="W530" s="1" t="e">
        <f t="shared" si="58"/>
        <v>#VALUE!</v>
      </c>
      <c r="Z530" s="1" t="s">
        <v>205</v>
      </c>
      <c r="AA530" s="1">
        <v>303101</v>
      </c>
    </row>
    <row r="531" spans="5:27" x14ac:dyDescent="0.2">
      <c r="E531" s="4" t="e">
        <f t="shared" si="52"/>
        <v>#VALUE!</v>
      </c>
      <c r="G531" s="9" t="e">
        <f t="shared" si="56"/>
        <v>#VALUE!</v>
      </c>
      <c r="H531" s="9" t="s">
        <v>205</v>
      </c>
      <c r="I531" s="19" t="str">
        <f t="shared" si="53"/>
        <v>414013</v>
      </c>
      <c r="J531" s="19">
        <f t="shared" si="57"/>
        <v>0</v>
      </c>
      <c r="K531" s="19"/>
      <c r="L531" s="20"/>
      <c r="M531" s="19"/>
      <c r="N531" s="20"/>
      <c r="O531" s="21"/>
      <c r="P531" s="21"/>
      <c r="Q531" s="21"/>
      <c r="R531" s="21"/>
      <c r="S531" s="21"/>
      <c r="T531" s="21"/>
      <c r="U531" s="40" t="str">
        <f t="shared" si="54"/>
        <v>Other Fees</v>
      </c>
      <c r="V531" s="47">
        <f>-Budget!H27</f>
        <v>0</v>
      </c>
      <c r="W531" s="1" t="e">
        <f t="shared" si="58"/>
        <v>#VALUE!</v>
      </c>
      <c r="Z531" s="1" t="s">
        <v>205</v>
      </c>
      <c r="AA531" s="1">
        <v>303101</v>
      </c>
    </row>
    <row r="532" spans="5:27" x14ac:dyDescent="0.2">
      <c r="E532" s="4" t="e">
        <f t="shared" si="52"/>
        <v>#VALUE!</v>
      </c>
      <c r="G532" s="9" t="e">
        <f t="shared" si="56"/>
        <v>#VALUE!</v>
      </c>
      <c r="H532" s="9" t="s">
        <v>205</v>
      </c>
      <c r="I532" s="19" t="str">
        <f t="shared" si="53"/>
        <v>434010</v>
      </c>
      <c r="J532" s="19">
        <f t="shared" si="57"/>
        <v>0</v>
      </c>
      <c r="K532" s="19"/>
      <c r="L532" s="20"/>
      <c r="M532" s="19"/>
      <c r="N532" s="20"/>
      <c r="O532" s="21"/>
      <c r="P532" s="21"/>
      <c r="Q532" s="21"/>
      <c r="R532" s="21"/>
      <c r="S532" s="21"/>
      <c r="T532" s="21"/>
      <c r="U532" s="40" t="str">
        <f t="shared" si="54"/>
        <v>Tuition - Scholarship/Donation from Outside</v>
      </c>
      <c r="V532" s="47">
        <f>-Budget!H28</f>
        <v>0</v>
      </c>
      <c r="W532" s="1" t="e">
        <f t="shared" si="58"/>
        <v>#VALUE!</v>
      </c>
      <c r="Z532" s="1" t="s">
        <v>205</v>
      </c>
      <c r="AA532" s="1">
        <v>303101</v>
      </c>
    </row>
    <row r="533" spans="5:27" x14ac:dyDescent="0.2">
      <c r="E533" s="4" t="e">
        <f t="shared" si="52"/>
        <v>#VALUE!</v>
      </c>
      <c r="G533" s="9" t="e">
        <f t="shared" si="56"/>
        <v>#VALUE!</v>
      </c>
      <c r="H533" s="9" t="s">
        <v>205</v>
      </c>
      <c r="I533" s="19" t="str">
        <f t="shared" si="53"/>
        <v>434011</v>
      </c>
      <c r="J533" s="19">
        <f t="shared" si="57"/>
        <v>0</v>
      </c>
      <c r="K533" s="19"/>
      <c r="L533" s="20"/>
      <c r="M533" s="19"/>
      <c r="N533" s="20"/>
      <c r="O533" s="21"/>
      <c r="P533" s="21"/>
      <c r="Q533" s="21"/>
      <c r="R533" s="21"/>
      <c r="S533" s="21"/>
      <c r="T533" s="21"/>
      <c r="U533" s="40" t="str">
        <f t="shared" si="54"/>
        <v>Diocesan Tuition Assistance Reduction Grants</v>
      </c>
      <c r="V533" s="47">
        <f>-Budget!H29</f>
        <v>0</v>
      </c>
      <c r="W533" s="1" t="e">
        <f t="shared" si="58"/>
        <v>#VALUE!</v>
      </c>
      <c r="Z533" s="1" t="s">
        <v>205</v>
      </c>
      <c r="AA533" s="1">
        <v>303101</v>
      </c>
    </row>
    <row r="534" spans="5:27" x14ac:dyDescent="0.2">
      <c r="E534" s="4" t="e">
        <f t="shared" si="52"/>
        <v>#VALUE!</v>
      </c>
      <c r="G534" s="9" t="e">
        <f t="shared" si="56"/>
        <v>#VALUE!</v>
      </c>
      <c r="H534" s="9" t="s">
        <v>205</v>
      </c>
      <c r="I534" s="19" t="str">
        <f t="shared" si="53"/>
        <v>434012</v>
      </c>
      <c r="J534" s="19">
        <f t="shared" si="57"/>
        <v>0</v>
      </c>
      <c r="K534" s="19"/>
      <c r="L534" s="20"/>
      <c r="M534" s="19"/>
      <c r="N534" s="20"/>
      <c r="O534" s="21"/>
      <c r="P534" s="21"/>
      <c r="Q534" s="21"/>
      <c r="R534" s="21"/>
      <c r="S534" s="21"/>
      <c r="T534" s="21"/>
      <c r="U534" s="40" t="str">
        <f t="shared" si="54"/>
        <v>Tuition Assistance from Parish</v>
      </c>
      <c r="V534" s="47">
        <f>-Budget!H30</f>
        <v>0</v>
      </c>
      <c r="W534" s="1" t="e">
        <f t="shared" si="58"/>
        <v>#VALUE!</v>
      </c>
      <c r="Z534" s="1" t="s">
        <v>205</v>
      </c>
      <c r="AA534" s="1">
        <v>303101</v>
      </c>
    </row>
    <row r="535" spans="5:27" x14ac:dyDescent="0.2">
      <c r="E535" s="4" t="e">
        <f t="shared" si="52"/>
        <v>#VALUE!</v>
      </c>
      <c r="G535" s="9" t="e">
        <f t="shared" si="56"/>
        <v>#VALUE!</v>
      </c>
      <c r="H535" s="9" t="s">
        <v>205</v>
      </c>
      <c r="I535" s="19" t="str">
        <f t="shared" si="53"/>
        <v>434014</v>
      </c>
      <c r="J535" s="19">
        <f t="shared" si="57"/>
        <v>0</v>
      </c>
      <c r="K535" s="19"/>
      <c r="L535" s="20"/>
      <c r="M535" s="19"/>
      <c r="N535" s="20"/>
      <c r="O535" s="21"/>
      <c r="P535" s="21"/>
      <c r="Q535" s="21"/>
      <c r="R535" s="21"/>
      <c r="S535" s="21"/>
      <c r="T535" s="21"/>
      <c r="U535" s="40" t="str">
        <f t="shared" si="54"/>
        <v>Tuition Reduction</v>
      </c>
      <c r="V535" s="47">
        <f>-Budget!H31</f>
        <v>0</v>
      </c>
      <c r="W535" s="1" t="e">
        <f t="shared" si="58"/>
        <v>#VALUE!</v>
      </c>
      <c r="Z535" s="1" t="s">
        <v>205</v>
      </c>
      <c r="AA535" s="1">
        <v>303101</v>
      </c>
    </row>
    <row r="536" spans="5:27" x14ac:dyDescent="0.2">
      <c r="E536" s="4" t="e">
        <f t="shared" si="52"/>
        <v>#VALUE!</v>
      </c>
      <c r="G536" s="9" t="e">
        <f t="shared" si="56"/>
        <v>#VALUE!</v>
      </c>
      <c r="H536" s="9" t="s">
        <v>205</v>
      </c>
      <c r="I536" s="19" t="str">
        <f t="shared" si="53"/>
        <v>434015</v>
      </c>
      <c r="J536" s="19">
        <f t="shared" si="57"/>
        <v>0</v>
      </c>
      <c r="K536" s="19"/>
      <c r="L536" s="20"/>
      <c r="M536" s="19"/>
      <c r="N536" s="20"/>
      <c r="O536" s="21"/>
      <c r="P536" s="21"/>
      <c r="Q536" s="21"/>
      <c r="R536" s="21"/>
      <c r="S536" s="21"/>
      <c r="T536" s="21"/>
      <c r="U536" s="40" t="str">
        <f t="shared" si="54"/>
        <v>Tuition Discounts</v>
      </c>
      <c r="V536" s="47">
        <f>-Budget!H32</f>
        <v>0</v>
      </c>
      <c r="W536" s="1" t="e">
        <f t="shared" si="58"/>
        <v>#VALUE!</v>
      </c>
      <c r="Z536" s="1" t="s">
        <v>205</v>
      </c>
      <c r="AA536" s="1">
        <v>303101</v>
      </c>
    </row>
    <row r="537" spans="5:27" x14ac:dyDescent="0.2">
      <c r="E537" s="4" t="e">
        <f t="shared" si="52"/>
        <v>#VALUE!</v>
      </c>
      <c r="G537" s="9" t="e">
        <f t="shared" si="56"/>
        <v>#VALUE!</v>
      </c>
      <c r="H537" s="9" t="s">
        <v>205</v>
      </c>
      <c r="I537" s="19" t="str">
        <f t="shared" si="53"/>
        <v>434016</v>
      </c>
      <c r="J537" s="19">
        <f t="shared" si="57"/>
        <v>0</v>
      </c>
      <c r="K537" s="19"/>
      <c r="L537" s="20"/>
      <c r="M537" s="19"/>
      <c r="N537" s="20"/>
      <c r="O537" s="21"/>
      <c r="P537" s="21"/>
      <c r="Q537" s="21"/>
      <c r="R537" s="21"/>
      <c r="S537" s="21"/>
      <c r="T537" s="21"/>
      <c r="U537" s="40" t="str">
        <f t="shared" si="54"/>
        <v>Tuition Refunds</v>
      </c>
      <c r="V537" s="47">
        <f>-Budget!H33</f>
        <v>0</v>
      </c>
      <c r="W537" s="1" t="e">
        <f t="shared" si="58"/>
        <v>#VALUE!</v>
      </c>
      <c r="Z537" s="1" t="s">
        <v>205</v>
      </c>
      <c r="AA537" s="1">
        <v>303101</v>
      </c>
    </row>
    <row r="538" spans="5:27" x14ac:dyDescent="0.2">
      <c r="E538" s="4" t="e">
        <f t="shared" ref="E538:E601" si="59">DATE(YEAR(E370),MONTH(E370)+1,DAY(E370))</f>
        <v>#VALUE!</v>
      </c>
      <c r="G538" s="9" t="e">
        <f t="shared" si="56"/>
        <v>#VALUE!</v>
      </c>
      <c r="H538" s="9" t="s">
        <v>205</v>
      </c>
      <c r="I538" s="19" t="str">
        <f t="shared" si="53"/>
        <v>434017</v>
      </c>
      <c r="J538" s="19">
        <f t="shared" si="57"/>
        <v>0</v>
      </c>
      <c r="K538" s="19"/>
      <c r="L538" s="20"/>
      <c r="M538" s="19"/>
      <c r="N538" s="20"/>
      <c r="O538" s="21"/>
      <c r="P538" s="21"/>
      <c r="Q538" s="21"/>
      <c r="R538" s="21"/>
      <c r="S538" s="21"/>
      <c r="T538" s="21"/>
      <c r="U538" s="40" t="str">
        <f t="shared" si="54"/>
        <v>Tuition Unrecoverable</v>
      </c>
      <c r="V538" s="47">
        <f>-Budget!H34</f>
        <v>0</v>
      </c>
      <c r="W538" s="1" t="e">
        <f t="shared" si="58"/>
        <v>#VALUE!</v>
      </c>
      <c r="Z538" s="1" t="s">
        <v>205</v>
      </c>
      <c r="AA538" s="1">
        <v>303101</v>
      </c>
    </row>
    <row r="539" spans="5:27" x14ac:dyDescent="0.2">
      <c r="E539" s="4" t="e">
        <f t="shared" si="59"/>
        <v>#VALUE!</v>
      </c>
      <c r="G539" s="9" t="e">
        <f t="shared" si="56"/>
        <v>#VALUE!</v>
      </c>
      <c r="H539" s="9" t="s">
        <v>205</v>
      </c>
      <c r="I539" s="19" t="str">
        <f t="shared" si="53"/>
        <v>454018</v>
      </c>
      <c r="J539" s="19">
        <f t="shared" si="57"/>
        <v>0</v>
      </c>
      <c r="K539" s="19"/>
      <c r="L539" s="20"/>
      <c r="M539" s="19"/>
      <c r="N539" s="20"/>
      <c r="O539" s="21"/>
      <c r="P539" s="21"/>
      <c r="Q539" s="21"/>
      <c r="R539" s="21"/>
      <c r="S539" s="21"/>
      <c r="T539" s="21"/>
      <c r="U539" s="40" t="str">
        <f t="shared" si="54"/>
        <v>Parish Subsidies</v>
      </c>
      <c r="V539" s="47">
        <f>-Budget!H35</f>
        <v>0</v>
      </c>
      <c r="W539" s="1" t="e">
        <f t="shared" si="58"/>
        <v>#VALUE!</v>
      </c>
      <c r="Z539" s="1" t="s">
        <v>205</v>
      </c>
      <c r="AA539" s="1">
        <v>303101</v>
      </c>
    </row>
    <row r="540" spans="5:27" x14ac:dyDescent="0.2">
      <c r="E540" s="4" t="e">
        <f t="shared" si="59"/>
        <v>#VALUE!</v>
      </c>
      <c r="G540" s="9" t="e">
        <f t="shared" si="56"/>
        <v>#VALUE!</v>
      </c>
      <c r="H540" s="9" t="s">
        <v>205</v>
      </c>
      <c r="I540" s="19" t="str">
        <f t="shared" si="53"/>
        <v>454100</v>
      </c>
      <c r="J540" s="19">
        <f t="shared" si="57"/>
        <v>0</v>
      </c>
      <c r="K540" s="19"/>
      <c r="L540" s="20"/>
      <c r="M540" s="19"/>
      <c r="N540" s="20"/>
      <c r="O540" s="21"/>
      <c r="P540" s="21"/>
      <c r="Q540" s="21"/>
      <c r="R540" s="21"/>
      <c r="S540" s="21"/>
      <c r="T540" s="21"/>
      <c r="U540" s="40" t="str">
        <f t="shared" si="54"/>
        <v>Parish Tuition Assistnace</v>
      </c>
      <c r="V540" s="47">
        <f>-Budget!H36</f>
        <v>0</v>
      </c>
      <c r="W540" s="1" t="e">
        <f t="shared" si="58"/>
        <v>#VALUE!</v>
      </c>
      <c r="Z540" s="1" t="s">
        <v>205</v>
      </c>
      <c r="AA540" s="1">
        <v>303101</v>
      </c>
    </row>
    <row r="541" spans="5:27" x14ac:dyDescent="0.2">
      <c r="E541" s="4" t="e">
        <f t="shared" si="59"/>
        <v>#VALUE!</v>
      </c>
      <c r="G541" s="9" t="e">
        <f t="shared" si="56"/>
        <v>#VALUE!</v>
      </c>
      <c r="H541" s="9" t="s">
        <v>205</v>
      </c>
      <c r="I541" s="19" t="str">
        <f t="shared" si="53"/>
        <v>454201</v>
      </c>
      <c r="J541" s="19">
        <f t="shared" si="57"/>
        <v>0</v>
      </c>
      <c r="K541" s="19"/>
      <c r="L541" s="20"/>
      <c r="M541" s="19"/>
      <c r="N541" s="20"/>
      <c r="O541" s="21"/>
      <c r="P541" s="21"/>
      <c r="Q541" s="21"/>
      <c r="R541" s="21"/>
      <c r="S541" s="21"/>
      <c r="T541" s="21"/>
      <c r="U541" s="40" t="str">
        <f t="shared" si="54"/>
        <v>Bishops Annual Appeal (BAA)</v>
      </c>
      <c r="V541" s="47">
        <f>-Budget!H37</f>
        <v>0</v>
      </c>
      <c r="W541" s="1" t="e">
        <f t="shared" si="58"/>
        <v>#VALUE!</v>
      </c>
      <c r="Z541" s="1" t="s">
        <v>205</v>
      </c>
      <c r="AA541" s="1">
        <v>303101</v>
      </c>
    </row>
    <row r="542" spans="5:27" x14ac:dyDescent="0.2">
      <c r="E542" s="4" t="e">
        <f t="shared" si="59"/>
        <v>#VALUE!</v>
      </c>
      <c r="G542" s="9" t="e">
        <f t="shared" si="56"/>
        <v>#VALUE!</v>
      </c>
      <c r="H542" s="9" t="s">
        <v>205</v>
      </c>
      <c r="I542" s="19" t="str">
        <f t="shared" si="53"/>
        <v>454203</v>
      </c>
      <c r="J542" s="19">
        <f t="shared" si="57"/>
        <v>0</v>
      </c>
      <c r="K542" s="19"/>
      <c r="L542" s="20"/>
      <c r="M542" s="19"/>
      <c r="N542" s="20"/>
      <c r="O542" s="21"/>
      <c r="P542" s="21"/>
      <c r="Q542" s="21"/>
      <c r="R542" s="21"/>
      <c r="S542" s="21"/>
      <c r="T542" s="21"/>
      <c r="U542" s="40" t="str">
        <f t="shared" si="54"/>
        <v>Black and Indian Home Missions</v>
      </c>
      <c r="V542" s="47">
        <f>-Budget!H38</f>
        <v>0</v>
      </c>
      <c r="W542" s="1" t="e">
        <f t="shared" si="58"/>
        <v>#VALUE!</v>
      </c>
      <c r="Z542" s="1" t="s">
        <v>205</v>
      </c>
      <c r="AA542" s="1">
        <v>303101</v>
      </c>
    </row>
    <row r="543" spans="5:27" x14ac:dyDescent="0.2">
      <c r="E543" s="4" t="e">
        <f t="shared" si="59"/>
        <v>#VALUE!</v>
      </c>
      <c r="G543" s="9" t="e">
        <f t="shared" si="56"/>
        <v>#VALUE!</v>
      </c>
      <c r="H543" s="9" t="s">
        <v>205</v>
      </c>
      <c r="I543" s="19" t="str">
        <f t="shared" si="53"/>
        <v>474206</v>
      </c>
      <c r="J543" s="19">
        <f t="shared" si="57"/>
        <v>0</v>
      </c>
      <c r="K543" s="19"/>
      <c r="L543" s="20"/>
      <c r="M543" s="19"/>
      <c r="N543" s="20"/>
      <c r="O543" s="21"/>
      <c r="P543" s="21"/>
      <c r="Q543" s="21"/>
      <c r="R543" s="21"/>
      <c r="S543" s="21"/>
      <c r="T543" s="21"/>
      <c r="U543" s="40" t="str">
        <f t="shared" si="54"/>
        <v>Gifts/Donations/Bequests - Unrestricted</v>
      </c>
      <c r="V543" s="47">
        <f>-Budget!H39</f>
        <v>0</v>
      </c>
      <c r="W543" s="1" t="e">
        <f t="shared" si="58"/>
        <v>#VALUE!</v>
      </c>
      <c r="Z543" s="1" t="s">
        <v>205</v>
      </c>
      <c r="AA543" s="1">
        <v>303101</v>
      </c>
    </row>
    <row r="544" spans="5:27" x14ac:dyDescent="0.2">
      <c r="E544" s="4" t="e">
        <f t="shared" si="59"/>
        <v>#VALUE!</v>
      </c>
      <c r="G544" s="9" t="e">
        <f t="shared" si="56"/>
        <v>#VALUE!</v>
      </c>
      <c r="H544" s="9" t="s">
        <v>205</v>
      </c>
      <c r="I544" s="19" t="str">
        <f t="shared" si="53"/>
        <v>474211</v>
      </c>
      <c r="J544" s="19">
        <f t="shared" si="57"/>
        <v>0</v>
      </c>
      <c r="K544" s="19"/>
      <c r="L544" s="20"/>
      <c r="M544" s="19"/>
      <c r="N544" s="20"/>
      <c r="O544" s="21"/>
      <c r="P544" s="21"/>
      <c r="Q544" s="21"/>
      <c r="R544" s="21"/>
      <c r="S544" s="21"/>
      <c r="T544" s="21"/>
      <c r="U544" s="40" t="str">
        <f t="shared" si="54"/>
        <v>Gifts/Donations/Bequests - Restricted</v>
      </c>
      <c r="V544" s="47">
        <f>-Budget!H40</f>
        <v>0</v>
      </c>
      <c r="W544" s="1" t="e">
        <f t="shared" si="58"/>
        <v>#VALUE!</v>
      </c>
      <c r="Z544" s="1" t="s">
        <v>205</v>
      </c>
      <c r="AA544" s="1">
        <v>303101</v>
      </c>
    </row>
    <row r="545" spans="5:27" x14ac:dyDescent="0.2">
      <c r="E545" s="4" t="e">
        <f t="shared" si="59"/>
        <v>#VALUE!</v>
      </c>
      <c r="G545" s="9" t="e">
        <f t="shared" si="56"/>
        <v>#VALUE!</v>
      </c>
      <c r="H545" s="9" t="s">
        <v>205</v>
      </c>
      <c r="I545" s="19" t="str">
        <f t="shared" si="53"/>
        <v>474230</v>
      </c>
      <c r="J545" s="19">
        <f t="shared" si="57"/>
        <v>0</v>
      </c>
      <c r="K545" s="19"/>
      <c r="L545" s="20"/>
      <c r="M545" s="19"/>
      <c r="N545" s="20"/>
      <c r="O545" s="21"/>
      <c r="P545" s="21"/>
      <c r="Q545" s="21"/>
      <c r="R545" s="21"/>
      <c r="S545" s="21"/>
      <c r="T545" s="21"/>
      <c r="U545" s="40" t="str">
        <f t="shared" si="54"/>
        <v>Parents' Organizations</v>
      </c>
      <c r="V545" s="47">
        <f>-Budget!H41</f>
        <v>0</v>
      </c>
      <c r="W545" s="1" t="e">
        <f t="shared" si="58"/>
        <v>#VALUE!</v>
      </c>
      <c r="Z545" s="1" t="s">
        <v>205</v>
      </c>
      <c r="AA545" s="1">
        <v>303101</v>
      </c>
    </row>
    <row r="546" spans="5:27" x14ac:dyDescent="0.2">
      <c r="E546" s="4" t="e">
        <f t="shared" si="59"/>
        <v>#VALUE!</v>
      </c>
      <c r="G546" s="9" t="e">
        <f t="shared" si="56"/>
        <v>#VALUE!</v>
      </c>
      <c r="H546" s="9" t="s">
        <v>205</v>
      </c>
      <c r="I546" s="19" t="str">
        <f t="shared" si="53"/>
        <v>474231</v>
      </c>
      <c r="J546" s="19">
        <f t="shared" si="57"/>
        <v>0</v>
      </c>
      <c r="K546" s="19"/>
      <c r="L546" s="20"/>
      <c r="M546" s="19"/>
      <c r="N546" s="20"/>
      <c r="O546" s="21"/>
      <c r="P546" s="21"/>
      <c r="Q546" s="21"/>
      <c r="R546" s="21"/>
      <c r="S546" s="21"/>
      <c r="T546" s="21"/>
      <c r="U546" s="40" t="str">
        <f t="shared" si="54"/>
        <v>Student Fund Raising (Net)</v>
      </c>
      <c r="V546" s="47">
        <f>-Budget!H42</f>
        <v>0</v>
      </c>
      <c r="W546" s="1" t="e">
        <f t="shared" si="58"/>
        <v>#VALUE!</v>
      </c>
      <c r="Z546" s="1" t="s">
        <v>205</v>
      </c>
      <c r="AA546" s="1">
        <v>303101</v>
      </c>
    </row>
    <row r="547" spans="5:27" x14ac:dyDescent="0.2">
      <c r="E547" s="4" t="e">
        <f t="shared" si="59"/>
        <v>#VALUE!</v>
      </c>
      <c r="G547" s="9" t="e">
        <f t="shared" si="56"/>
        <v>#VALUE!</v>
      </c>
      <c r="H547" s="9" t="s">
        <v>205</v>
      </c>
      <c r="I547" s="19" t="str">
        <f t="shared" si="53"/>
        <v>474232</v>
      </c>
      <c r="J547" s="19">
        <f t="shared" si="57"/>
        <v>0</v>
      </c>
      <c r="K547" s="19"/>
      <c r="L547" s="20"/>
      <c r="M547" s="19"/>
      <c r="N547" s="20"/>
      <c r="O547" s="21"/>
      <c r="P547" s="21"/>
      <c r="Q547" s="21"/>
      <c r="R547" s="21"/>
      <c r="S547" s="21"/>
      <c r="T547" s="21"/>
      <c r="U547" s="40" t="str">
        <f t="shared" si="54"/>
        <v>Special Fund Raising Events (Net)</v>
      </c>
      <c r="V547" s="47">
        <f>-Budget!H43</f>
        <v>0</v>
      </c>
      <c r="W547" s="1" t="e">
        <f t="shared" ref="W547:W575" si="60">$H$6</f>
        <v>#VALUE!</v>
      </c>
      <c r="Z547" s="1" t="s">
        <v>205</v>
      </c>
      <c r="AA547" s="1">
        <v>303101</v>
      </c>
    </row>
    <row r="548" spans="5:27" x14ac:dyDescent="0.2">
      <c r="E548" s="4" t="e">
        <f t="shared" si="59"/>
        <v>#VALUE!</v>
      </c>
      <c r="G548" s="9" t="e">
        <f t="shared" si="56"/>
        <v>#VALUE!</v>
      </c>
      <c r="H548" s="9" t="s">
        <v>205</v>
      </c>
      <c r="I548" s="19" t="str">
        <f t="shared" si="53"/>
        <v>474270</v>
      </c>
      <c r="J548" s="19">
        <f t="shared" si="57"/>
        <v>0</v>
      </c>
      <c r="K548" s="19"/>
      <c r="L548" s="20"/>
      <c r="M548" s="19"/>
      <c r="N548" s="20"/>
      <c r="O548" s="21"/>
      <c r="P548" s="21"/>
      <c r="Q548" s="21"/>
      <c r="R548" s="21"/>
      <c r="S548" s="21"/>
      <c r="T548" s="21"/>
      <c r="U548" s="40" t="str">
        <f t="shared" si="54"/>
        <v>School Development</v>
      </c>
      <c r="V548" s="47">
        <f>-Budget!H44</f>
        <v>0</v>
      </c>
      <c r="W548" s="1" t="e">
        <f t="shared" si="60"/>
        <v>#VALUE!</v>
      </c>
      <c r="Z548" s="1" t="s">
        <v>205</v>
      </c>
      <c r="AA548" s="1">
        <v>303101</v>
      </c>
    </row>
    <row r="549" spans="5:27" x14ac:dyDescent="0.2">
      <c r="E549" s="4" t="e">
        <f t="shared" si="59"/>
        <v>#VALUE!</v>
      </c>
      <c r="G549" s="9" t="e">
        <f t="shared" si="56"/>
        <v>#VALUE!</v>
      </c>
      <c r="H549" s="9" t="s">
        <v>205</v>
      </c>
      <c r="I549" s="19" t="str">
        <f t="shared" si="53"/>
        <v>474414</v>
      </c>
      <c r="J549" s="19">
        <f t="shared" si="57"/>
        <v>0</v>
      </c>
      <c r="K549" s="19"/>
      <c r="L549" s="20"/>
      <c r="M549" s="19"/>
      <c r="N549" s="20"/>
      <c r="O549" s="21"/>
      <c r="P549" s="21"/>
      <c r="Q549" s="21"/>
      <c r="R549" s="21"/>
      <c r="S549" s="21"/>
      <c r="T549" s="21"/>
      <c r="U549" s="40" t="str">
        <f t="shared" si="54"/>
        <v>Income from Endowments</v>
      </c>
      <c r="V549" s="47">
        <f>-Budget!H45</f>
        <v>0</v>
      </c>
      <c r="W549" s="1" t="e">
        <f t="shared" si="60"/>
        <v>#VALUE!</v>
      </c>
      <c r="Z549" s="1" t="s">
        <v>205</v>
      </c>
      <c r="AA549" s="1">
        <v>303101</v>
      </c>
    </row>
    <row r="550" spans="5:27" x14ac:dyDescent="0.2">
      <c r="E550" s="4" t="e">
        <f t="shared" si="59"/>
        <v>#VALUE!</v>
      </c>
      <c r="G550" s="9" t="e">
        <f t="shared" si="56"/>
        <v>#VALUE!</v>
      </c>
      <c r="H550" s="9" t="s">
        <v>205</v>
      </c>
      <c r="I550" s="19" t="str">
        <f t="shared" si="53"/>
        <v>474505</v>
      </c>
      <c r="J550" s="19">
        <f t="shared" si="57"/>
        <v>0</v>
      </c>
      <c r="K550" s="19"/>
      <c r="L550" s="20"/>
      <c r="M550" s="19"/>
      <c r="N550" s="20"/>
      <c r="O550" s="21"/>
      <c r="P550" s="21"/>
      <c r="Q550" s="21"/>
      <c r="R550" s="21"/>
      <c r="S550" s="21"/>
      <c r="T550" s="21"/>
      <c r="U550" s="40" t="str">
        <f t="shared" si="54"/>
        <v>Realized Gain (Loss) on Sale of Investments</v>
      </c>
      <c r="V550" s="47">
        <f>-Budget!H46</f>
        <v>0</v>
      </c>
      <c r="W550" s="1" t="e">
        <f t="shared" si="60"/>
        <v>#VALUE!</v>
      </c>
      <c r="Z550" s="1" t="s">
        <v>205</v>
      </c>
      <c r="AA550" s="1">
        <v>303101</v>
      </c>
    </row>
    <row r="551" spans="5:27" x14ac:dyDescent="0.2">
      <c r="E551" s="4" t="e">
        <f t="shared" si="59"/>
        <v>#VALUE!</v>
      </c>
      <c r="G551" s="9" t="e">
        <f t="shared" si="56"/>
        <v>#VALUE!</v>
      </c>
      <c r="H551" s="9" t="s">
        <v>205</v>
      </c>
      <c r="I551" s="19" t="str">
        <f t="shared" si="53"/>
        <v>474605</v>
      </c>
      <c r="J551" s="19">
        <f t="shared" si="57"/>
        <v>0</v>
      </c>
      <c r="K551" s="19"/>
      <c r="L551" s="20"/>
      <c r="M551" s="19"/>
      <c r="N551" s="20"/>
      <c r="O551" s="21"/>
      <c r="P551" s="21"/>
      <c r="Q551" s="21"/>
      <c r="R551" s="21"/>
      <c r="S551" s="21"/>
      <c r="T551" s="21"/>
      <c r="U551" s="40" t="str">
        <f t="shared" si="54"/>
        <v>Unrealized Gain (Loss) on Investments</v>
      </c>
      <c r="V551" s="47">
        <f>-Budget!H47</f>
        <v>0</v>
      </c>
      <c r="W551" s="1" t="e">
        <f t="shared" si="60"/>
        <v>#VALUE!</v>
      </c>
      <c r="Z551" s="1" t="s">
        <v>205</v>
      </c>
      <c r="AA551" s="1">
        <v>303101</v>
      </c>
    </row>
    <row r="552" spans="5:27" x14ac:dyDescent="0.2">
      <c r="E552" s="4" t="e">
        <f t="shared" si="59"/>
        <v>#VALUE!</v>
      </c>
      <c r="G552" s="9" t="e">
        <f t="shared" si="56"/>
        <v>#VALUE!</v>
      </c>
      <c r="H552" s="9" t="s">
        <v>205</v>
      </c>
      <c r="I552" s="19" t="str">
        <f t="shared" si="53"/>
        <v>494214</v>
      </c>
      <c r="J552" s="19">
        <f t="shared" si="57"/>
        <v>0</v>
      </c>
      <c r="K552" s="19"/>
      <c r="L552" s="20"/>
      <c r="M552" s="19"/>
      <c r="N552" s="20"/>
      <c r="O552" s="21"/>
      <c r="P552" s="21"/>
      <c r="Q552" s="21"/>
      <c r="R552" s="21"/>
      <c r="S552" s="21"/>
      <c r="T552" s="21"/>
      <c r="U552" s="40" t="str">
        <f t="shared" si="54"/>
        <v>Grants</v>
      </c>
      <c r="V552" s="47">
        <f>-Budget!H48</f>
        <v>0</v>
      </c>
      <c r="W552" s="1" t="e">
        <f t="shared" si="60"/>
        <v>#VALUE!</v>
      </c>
      <c r="Z552" s="1" t="s">
        <v>205</v>
      </c>
      <c r="AA552" s="1">
        <v>303101</v>
      </c>
    </row>
    <row r="553" spans="5:27" x14ac:dyDescent="0.2">
      <c r="E553" s="4" t="e">
        <f t="shared" si="59"/>
        <v>#VALUE!</v>
      </c>
      <c r="G553" s="9" t="e">
        <f t="shared" si="56"/>
        <v>#VALUE!</v>
      </c>
      <c r="H553" s="9" t="s">
        <v>205</v>
      </c>
      <c r="I553" s="19" t="str">
        <f t="shared" si="53"/>
        <v>494401</v>
      </c>
      <c r="J553" s="19">
        <f t="shared" si="57"/>
        <v>0</v>
      </c>
      <c r="K553" s="19"/>
      <c r="L553" s="20"/>
      <c r="M553" s="19"/>
      <c r="N553" s="20"/>
      <c r="O553" s="21"/>
      <c r="P553" s="21"/>
      <c r="Q553" s="21"/>
      <c r="R553" s="21"/>
      <c r="S553" s="21"/>
      <c r="T553" s="21"/>
      <c r="U553" s="40" t="str">
        <f t="shared" si="54"/>
        <v>Insurance Settlements</v>
      </c>
      <c r="V553" s="47">
        <f>-Budget!H49</f>
        <v>0</v>
      </c>
      <c r="W553" s="1" t="e">
        <f t="shared" si="60"/>
        <v>#VALUE!</v>
      </c>
      <c r="Z553" s="1" t="s">
        <v>205</v>
      </c>
      <c r="AA553" s="1">
        <v>303101</v>
      </c>
    </row>
    <row r="554" spans="5:27" x14ac:dyDescent="0.2">
      <c r="E554" s="4" t="e">
        <f t="shared" si="59"/>
        <v>#VALUE!</v>
      </c>
      <c r="G554" s="9" t="e">
        <f t="shared" si="56"/>
        <v>#VALUE!</v>
      </c>
      <c r="H554" s="9" t="s">
        <v>205</v>
      </c>
      <c r="I554" s="19" t="str">
        <f t="shared" si="53"/>
        <v>494601</v>
      </c>
      <c r="J554" s="19">
        <f t="shared" si="57"/>
        <v>0</v>
      </c>
      <c r="K554" s="19"/>
      <c r="L554" s="20"/>
      <c r="M554" s="19"/>
      <c r="N554" s="20"/>
      <c r="O554" s="21"/>
      <c r="P554" s="21"/>
      <c r="Q554" s="21"/>
      <c r="R554" s="21"/>
      <c r="S554" s="21"/>
      <c r="T554" s="21"/>
      <c r="U554" s="40" t="str">
        <f t="shared" si="54"/>
        <v>Rental of Facilities</v>
      </c>
      <c r="V554" s="47">
        <f>-Budget!H50</f>
        <v>0</v>
      </c>
      <c r="W554" s="1" t="e">
        <f t="shared" si="60"/>
        <v>#VALUE!</v>
      </c>
      <c r="Z554" s="1" t="s">
        <v>205</v>
      </c>
      <c r="AA554" s="1">
        <v>303101</v>
      </c>
    </row>
    <row r="555" spans="5:27" x14ac:dyDescent="0.2">
      <c r="E555" s="4" t="e">
        <f t="shared" si="59"/>
        <v>#VALUE!</v>
      </c>
      <c r="G555" s="9" t="e">
        <f t="shared" si="56"/>
        <v>#VALUE!</v>
      </c>
      <c r="H555" s="9" t="s">
        <v>205</v>
      </c>
      <c r="I555" s="19" t="str">
        <f t="shared" si="53"/>
        <v>494650</v>
      </c>
      <c r="J555" s="19">
        <f t="shared" si="57"/>
        <v>0</v>
      </c>
      <c r="K555" s="19"/>
      <c r="L555" s="20"/>
      <c r="M555" s="19"/>
      <c r="N555" s="20"/>
      <c r="O555" s="21"/>
      <c r="P555" s="21"/>
      <c r="Q555" s="21"/>
      <c r="R555" s="21"/>
      <c r="S555" s="21"/>
      <c r="T555" s="21"/>
      <c r="U555" s="40" t="str">
        <f t="shared" si="54"/>
        <v>Miscellaneous Income</v>
      </c>
      <c r="V555" s="47">
        <f>-Budget!H51</f>
        <v>0</v>
      </c>
      <c r="W555" s="1" t="e">
        <f t="shared" si="60"/>
        <v>#VALUE!</v>
      </c>
      <c r="Z555" s="1" t="s">
        <v>205</v>
      </c>
      <c r="AA555" s="1">
        <v>303101</v>
      </c>
    </row>
    <row r="556" spans="5:27" x14ac:dyDescent="0.2">
      <c r="E556" s="4" t="e">
        <f t="shared" si="59"/>
        <v>#VALUE!</v>
      </c>
      <c r="G556" s="9" t="e">
        <f t="shared" si="56"/>
        <v>#VALUE!</v>
      </c>
      <c r="H556" s="9" t="s">
        <v>205</v>
      </c>
      <c r="I556" s="19" t="str">
        <f t="shared" si="53"/>
        <v>494671</v>
      </c>
      <c r="J556" s="19">
        <f t="shared" si="57"/>
        <v>0</v>
      </c>
      <c r="K556" s="19"/>
      <c r="L556" s="20"/>
      <c r="M556" s="19"/>
      <c r="N556" s="20"/>
      <c r="O556" s="21"/>
      <c r="P556" s="21"/>
      <c r="Q556" s="21"/>
      <c r="R556" s="21"/>
      <c r="S556" s="21"/>
      <c r="T556" s="21"/>
      <c r="U556" s="40" t="str">
        <f t="shared" si="54"/>
        <v>Interest Income</v>
      </c>
      <c r="V556" s="47">
        <f>-Budget!H52</f>
        <v>0</v>
      </c>
      <c r="W556" s="1" t="e">
        <f t="shared" si="60"/>
        <v>#VALUE!</v>
      </c>
      <c r="Z556" s="1" t="s">
        <v>205</v>
      </c>
      <c r="AA556" s="1">
        <v>303101</v>
      </c>
    </row>
    <row r="557" spans="5:27" x14ac:dyDescent="0.2">
      <c r="E557" s="4" t="e">
        <f t="shared" si="59"/>
        <v>#VALUE!</v>
      </c>
      <c r="G557" s="9" t="e">
        <f t="shared" si="56"/>
        <v>#VALUE!</v>
      </c>
      <c r="H557" s="9" t="s">
        <v>205</v>
      </c>
      <c r="I557" s="19" t="str">
        <f t="shared" si="53"/>
        <v>514600</v>
      </c>
      <c r="J557" s="19">
        <f t="shared" si="57"/>
        <v>0</v>
      </c>
      <c r="K557" s="19"/>
      <c r="L557" s="20"/>
      <c r="M557" s="19"/>
      <c r="N557" s="20"/>
      <c r="O557" s="21"/>
      <c r="P557" s="21"/>
      <c r="Q557" s="21"/>
      <c r="R557" s="21"/>
      <c r="S557" s="21"/>
      <c r="T557" s="21"/>
      <c r="U557" s="40" t="str">
        <f t="shared" si="54"/>
        <v>Student Activities - Non-Athletic</v>
      </c>
      <c r="V557" s="47">
        <f>-Budget!H53</f>
        <v>0</v>
      </c>
      <c r="W557" s="1" t="e">
        <f t="shared" si="60"/>
        <v>#VALUE!</v>
      </c>
      <c r="Z557" s="1" t="s">
        <v>205</v>
      </c>
      <c r="AA557" s="1">
        <v>303101</v>
      </c>
    </row>
    <row r="558" spans="5:27" x14ac:dyDescent="0.2">
      <c r="E558" s="4" t="e">
        <f t="shared" si="59"/>
        <v>#VALUE!</v>
      </c>
      <c r="G558" s="9" t="e">
        <f t="shared" si="56"/>
        <v>#VALUE!</v>
      </c>
      <c r="H558" s="9" t="s">
        <v>205</v>
      </c>
      <c r="I558" s="19" t="str">
        <f t="shared" si="53"/>
        <v>514638</v>
      </c>
      <c r="J558" s="19">
        <f t="shared" si="57"/>
        <v>0</v>
      </c>
      <c r="K558" s="19"/>
      <c r="L558" s="20"/>
      <c r="M558" s="19"/>
      <c r="N558" s="20"/>
      <c r="O558" s="21"/>
      <c r="P558" s="21"/>
      <c r="Q558" s="21"/>
      <c r="R558" s="21"/>
      <c r="S558" s="21"/>
      <c r="T558" s="21"/>
      <c r="U558" s="40" t="str">
        <f t="shared" si="54"/>
        <v>Student Insurance</v>
      </c>
      <c r="V558" s="47">
        <f>-Budget!H54</f>
        <v>0</v>
      </c>
      <c r="W558" s="1" t="e">
        <f t="shared" si="60"/>
        <v>#VALUE!</v>
      </c>
      <c r="Z558" s="1" t="s">
        <v>205</v>
      </c>
      <c r="AA558" s="1">
        <v>303101</v>
      </c>
    </row>
    <row r="559" spans="5:27" x14ac:dyDescent="0.2">
      <c r="E559" s="4" t="e">
        <f t="shared" si="59"/>
        <v>#VALUE!</v>
      </c>
      <c r="G559" s="9" t="e">
        <f t="shared" si="56"/>
        <v>#VALUE!</v>
      </c>
      <c r="H559" s="9" t="s">
        <v>205</v>
      </c>
      <c r="I559" s="19" t="str">
        <f t="shared" si="53"/>
        <v>514675</v>
      </c>
      <c r="J559" s="19">
        <f t="shared" si="57"/>
        <v>0</v>
      </c>
      <c r="K559" s="19"/>
      <c r="L559" s="20"/>
      <c r="M559" s="19"/>
      <c r="N559" s="20"/>
      <c r="O559" s="21"/>
      <c r="P559" s="21"/>
      <c r="Q559" s="21"/>
      <c r="R559" s="21"/>
      <c r="S559" s="21"/>
      <c r="T559" s="21"/>
      <c r="U559" s="40" t="str">
        <f t="shared" si="54"/>
        <v>Student Activity Income</v>
      </c>
      <c r="V559" s="47">
        <f>-Budget!H55</f>
        <v>0</v>
      </c>
      <c r="W559" s="1" t="e">
        <f t="shared" si="60"/>
        <v>#VALUE!</v>
      </c>
      <c r="Z559" s="1" t="s">
        <v>205</v>
      </c>
      <c r="AA559" s="1">
        <v>303101</v>
      </c>
    </row>
    <row r="560" spans="5:27" x14ac:dyDescent="0.2">
      <c r="E560" s="4" t="e">
        <f t="shared" si="59"/>
        <v>#VALUE!</v>
      </c>
      <c r="G560" s="9" t="e">
        <f t="shared" si="56"/>
        <v>#VALUE!</v>
      </c>
      <c r="H560" s="9" t="s">
        <v>205</v>
      </c>
      <c r="I560" s="19" t="str">
        <f t="shared" si="53"/>
        <v>534211</v>
      </c>
      <c r="J560" s="19">
        <f t="shared" si="57"/>
        <v>0</v>
      </c>
      <c r="K560" s="19"/>
      <c r="L560" s="20"/>
      <c r="M560" s="19"/>
      <c r="N560" s="20"/>
      <c r="O560" s="21"/>
      <c r="P560" s="21"/>
      <c r="Q560" s="21"/>
      <c r="R560" s="21"/>
      <c r="S560" s="21"/>
      <c r="T560" s="21"/>
      <c r="U560" s="40" t="str">
        <f t="shared" si="54"/>
        <v>Athletic Donations</v>
      </c>
      <c r="V560" s="47">
        <f>-Budget!H56</f>
        <v>0</v>
      </c>
      <c r="W560" s="1" t="e">
        <f t="shared" si="60"/>
        <v>#VALUE!</v>
      </c>
      <c r="Z560" s="1" t="s">
        <v>205</v>
      </c>
      <c r="AA560" s="1">
        <v>303101</v>
      </c>
    </row>
    <row r="561" spans="5:27" x14ac:dyDescent="0.2">
      <c r="E561" s="4" t="e">
        <f t="shared" si="59"/>
        <v>#VALUE!</v>
      </c>
      <c r="G561" s="9" t="e">
        <f t="shared" si="56"/>
        <v>#VALUE!</v>
      </c>
      <c r="H561" s="9" t="s">
        <v>205</v>
      </c>
      <c r="I561" s="19" t="str">
        <f t="shared" si="53"/>
        <v>534212</v>
      </c>
      <c r="J561" s="19">
        <f t="shared" si="57"/>
        <v>0</v>
      </c>
      <c r="K561" s="19"/>
      <c r="L561" s="20"/>
      <c r="M561" s="19"/>
      <c r="N561" s="20"/>
      <c r="O561" s="21"/>
      <c r="P561" s="21"/>
      <c r="Q561" s="21"/>
      <c r="R561" s="21"/>
      <c r="S561" s="21"/>
      <c r="T561" s="21"/>
      <c r="U561" s="40" t="str">
        <f t="shared" si="54"/>
        <v>Athletic Fees</v>
      </c>
      <c r="V561" s="47">
        <f>-Budget!H57</f>
        <v>0</v>
      </c>
      <c r="W561" s="1" t="e">
        <f t="shared" si="60"/>
        <v>#VALUE!</v>
      </c>
      <c r="Z561" s="1" t="s">
        <v>205</v>
      </c>
      <c r="AA561" s="1">
        <v>303101</v>
      </c>
    </row>
    <row r="562" spans="5:27" x14ac:dyDescent="0.2">
      <c r="E562" s="4" t="e">
        <f t="shared" si="59"/>
        <v>#VALUE!</v>
      </c>
      <c r="G562" s="9" t="e">
        <f t="shared" si="56"/>
        <v>#VALUE!</v>
      </c>
      <c r="H562" s="9" t="s">
        <v>205</v>
      </c>
      <c r="I562" s="19" t="str">
        <f t="shared" si="53"/>
        <v>534690</v>
      </c>
      <c r="J562" s="19">
        <f t="shared" si="57"/>
        <v>0</v>
      </c>
      <c r="K562" s="19"/>
      <c r="L562" s="20"/>
      <c r="M562" s="19"/>
      <c r="N562" s="20"/>
      <c r="O562" s="21"/>
      <c r="P562" s="21"/>
      <c r="Q562" s="21"/>
      <c r="R562" s="21"/>
      <c r="S562" s="21"/>
      <c r="T562" s="21"/>
      <c r="U562" s="40" t="str">
        <f t="shared" si="54"/>
        <v>Gate Receipts</v>
      </c>
      <c r="V562" s="47">
        <f>-Budget!H58</f>
        <v>0</v>
      </c>
      <c r="W562" s="1" t="e">
        <f t="shared" si="60"/>
        <v>#VALUE!</v>
      </c>
      <c r="Z562" s="1" t="s">
        <v>205</v>
      </c>
      <c r="AA562" s="1">
        <v>303101</v>
      </c>
    </row>
    <row r="563" spans="5:27" x14ac:dyDescent="0.2">
      <c r="E563" s="4" t="e">
        <f t="shared" si="59"/>
        <v>#VALUE!</v>
      </c>
      <c r="G563" s="9" t="e">
        <f t="shared" si="56"/>
        <v>#VALUE!</v>
      </c>
      <c r="H563" s="9" t="s">
        <v>205</v>
      </c>
      <c r="I563" s="19" t="str">
        <f t="shared" ref="I563:I626" si="61">I395</f>
        <v>534691</v>
      </c>
      <c r="J563" s="19">
        <f t="shared" si="57"/>
        <v>0</v>
      </c>
      <c r="K563" s="19"/>
      <c r="L563" s="20"/>
      <c r="M563" s="19"/>
      <c r="N563" s="20"/>
      <c r="O563" s="21"/>
      <c r="P563" s="21"/>
      <c r="Q563" s="21"/>
      <c r="R563" s="21"/>
      <c r="S563" s="21"/>
      <c r="T563" s="21"/>
      <c r="U563" s="40" t="str">
        <f t="shared" ref="U563:U626" si="62">U395</f>
        <v>Athletic Insurance Fee</v>
      </c>
      <c r="V563" s="47">
        <f>-Budget!H59</f>
        <v>0</v>
      </c>
      <c r="W563" s="1" t="e">
        <f t="shared" si="60"/>
        <v>#VALUE!</v>
      </c>
      <c r="Z563" s="1" t="s">
        <v>205</v>
      </c>
      <c r="AA563" s="1">
        <v>303101</v>
      </c>
    </row>
    <row r="564" spans="5:27" x14ac:dyDescent="0.2">
      <c r="E564" s="4" t="e">
        <f t="shared" si="59"/>
        <v>#VALUE!</v>
      </c>
      <c r="G564" s="9" t="e">
        <f t="shared" si="56"/>
        <v>#VALUE!</v>
      </c>
      <c r="H564" s="9" t="s">
        <v>205</v>
      </c>
      <c r="I564" s="19" t="str">
        <f t="shared" si="61"/>
        <v>534692</v>
      </c>
      <c r="J564" s="19">
        <f t="shared" si="57"/>
        <v>0</v>
      </c>
      <c r="K564" s="19"/>
      <c r="L564" s="20"/>
      <c r="M564" s="19"/>
      <c r="N564" s="20"/>
      <c r="O564" s="21"/>
      <c r="P564" s="21"/>
      <c r="Q564" s="21"/>
      <c r="R564" s="21"/>
      <c r="S564" s="21"/>
      <c r="T564" s="21"/>
      <c r="U564" s="40" t="str">
        <f t="shared" si="62"/>
        <v>Athletic Concessions Income (Net)</v>
      </c>
      <c r="V564" s="47">
        <f>-Budget!H60</f>
        <v>0</v>
      </c>
      <c r="W564" s="1" t="e">
        <f t="shared" si="60"/>
        <v>#VALUE!</v>
      </c>
      <c r="Z564" s="1" t="s">
        <v>205</v>
      </c>
      <c r="AA564" s="1">
        <v>303101</v>
      </c>
    </row>
    <row r="565" spans="5:27" x14ac:dyDescent="0.2">
      <c r="E565" s="4" t="e">
        <f t="shared" si="59"/>
        <v>#VALUE!</v>
      </c>
      <c r="G565" s="9" t="e">
        <f t="shared" si="56"/>
        <v>#VALUE!</v>
      </c>
      <c r="H565" s="9" t="s">
        <v>205</v>
      </c>
      <c r="I565" s="19" t="str">
        <f t="shared" si="61"/>
        <v>554695</v>
      </c>
      <c r="J565" s="19">
        <f t="shared" si="57"/>
        <v>0</v>
      </c>
      <c r="K565" s="19"/>
      <c r="L565" s="20"/>
      <c r="M565" s="19"/>
      <c r="N565" s="20"/>
      <c r="O565" s="21"/>
      <c r="P565" s="21"/>
      <c r="Q565" s="21"/>
      <c r="R565" s="21"/>
      <c r="S565" s="21"/>
      <c r="T565" s="21"/>
      <c r="U565" s="40" t="str">
        <f t="shared" si="62"/>
        <v>Bookstore (Net)</v>
      </c>
      <c r="V565" s="47">
        <f>-Budget!H61</f>
        <v>0</v>
      </c>
      <c r="W565" s="1" t="e">
        <f t="shared" si="60"/>
        <v>#VALUE!</v>
      </c>
      <c r="Z565" s="1" t="s">
        <v>205</v>
      </c>
      <c r="AA565" s="1">
        <v>303101</v>
      </c>
    </row>
    <row r="566" spans="5:27" x14ac:dyDescent="0.2">
      <c r="E566" s="4" t="e">
        <f t="shared" si="59"/>
        <v>#VALUE!</v>
      </c>
      <c r="G566" s="9" t="e">
        <f t="shared" si="56"/>
        <v>#VALUE!</v>
      </c>
      <c r="H566" s="9" t="s">
        <v>205</v>
      </c>
      <c r="I566" s="19" t="str">
        <f t="shared" si="61"/>
        <v>554696</v>
      </c>
      <c r="J566" s="19">
        <f t="shared" si="57"/>
        <v>0</v>
      </c>
      <c r="K566" s="19"/>
      <c r="L566" s="20"/>
      <c r="M566" s="19"/>
      <c r="N566" s="20"/>
      <c r="O566" s="21"/>
      <c r="P566" s="21"/>
      <c r="Q566" s="21"/>
      <c r="R566" s="21"/>
      <c r="S566" s="21"/>
      <c r="T566" s="21"/>
      <c r="U566" s="40" t="str">
        <f t="shared" si="62"/>
        <v>Food Service (Net)</v>
      </c>
      <c r="V566" s="47">
        <f>-Budget!H62</f>
        <v>0</v>
      </c>
      <c r="W566" s="1" t="e">
        <f t="shared" si="60"/>
        <v>#VALUE!</v>
      </c>
      <c r="Z566" s="1" t="s">
        <v>205</v>
      </c>
      <c r="AA566" s="1">
        <v>303101</v>
      </c>
    </row>
    <row r="567" spans="5:27" x14ac:dyDescent="0.2">
      <c r="E567" s="4" t="e">
        <f t="shared" si="59"/>
        <v>#VALUE!</v>
      </c>
      <c r="G567" s="9" t="e">
        <f t="shared" si="56"/>
        <v>#VALUE!</v>
      </c>
      <c r="H567" s="9" t="s">
        <v>205</v>
      </c>
      <c r="I567" s="19" t="str">
        <f t="shared" si="61"/>
        <v>554697</v>
      </c>
      <c r="J567" s="19">
        <f t="shared" si="57"/>
        <v>0</v>
      </c>
      <c r="K567" s="19"/>
      <c r="L567" s="20"/>
      <c r="M567" s="19"/>
      <c r="N567" s="20"/>
      <c r="O567" s="21"/>
      <c r="P567" s="21"/>
      <c r="Q567" s="21"/>
      <c r="R567" s="21"/>
      <c r="S567" s="21"/>
      <c r="T567" s="21"/>
      <c r="U567" s="40" t="str">
        <f t="shared" si="62"/>
        <v>Vending Machines (Net)</v>
      </c>
      <c r="V567" s="47">
        <f>-Budget!H63</f>
        <v>0</v>
      </c>
      <c r="W567" s="1" t="e">
        <f t="shared" si="60"/>
        <v>#VALUE!</v>
      </c>
      <c r="Z567" s="1" t="s">
        <v>205</v>
      </c>
      <c r="AA567" s="1">
        <v>303101</v>
      </c>
    </row>
    <row r="568" spans="5:27" x14ac:dyDescent="0.2">
      <c r="E568" s="4" t="e">
        <f t="shared" si="59"/>
        <v>#VALUE!</v>
      </c>
      <c r="G568" s="9" t="e">
        <f t="shared" si="56"/>
        <v>#VALUE!</v>
      </c>
      <c r="H568" s="9" t="s">
        <v>205</v>
      </c>
      <c r="I568" s="19" t="str">
        <f t="shared" si="61"/>
        <v>555010</v>
      </c>
      <c r="J568" s="19">
        <f t="shared" si="57"/>
        <v>0</v>
      </c>
      <c r="K568" s="19"/>
      <c r="L568" s="20"/>
      <c r="M568" s="19"/>
      <c r="N568" s="20"/>
      <c r="O568" s="21"/>
      <c r="P568" s="21"/>
      <c r="Q568" s="21"/>
      <c r="R568" s="21"/>
      <c r="S568" s="21"/>
      <c r="T568" s="21"/>
      <c r="U568" s="40" t="str">
        <f t="shared" si="62"/>
        <v>Sales-Meals, Cafeteria</v>
      </c>
      <c r="V568" s="47">
        <f>-Budget!H64</f>
        <v>0</v>
      </c>
      <c r="W568" s="1" t="e">
        <f t="shared" si="60"/>
        <v>#VALUE!</v>
      </c>
      <c r="Z568" s="1" t="s">
        <v>205</v>
      </c>
      <c r="AA568" s="1">
        <v>303101</v>
      </c>
    </row>
    <row r="569" spans="5:27" x14ac:dyDescent="0.2">
      <c r="E569" s="4" t="e">
        <f t="shared" si="59"/>
        <v>#VALUE!</v>
      </c>
      <c r="G569" s="9" t="e">
        <f t="shared" si="56"/>
        <v>#VALUE!</v>
      </c>
      <c r="H569" s="9" t="s">
        <v>205</v>
      </c>
      <c r="I569" s="19" t="str">
        <f t="shared" si="61"/>
        <v>555020</v>
      </c>
      <c r="J569" s="19">
        <f t="shared" si="57"/>
        <v>0</v>
      </c>
      <c r="K569" s="19"/>
      <c r="L569" s="20"/>
      <c r="M569" s="19"/>
      <c r="N569" s="20"/>
      <c r="O569" s="21"/>
      <c r="P569" s="21"/>
      <c r="Q569" s="21"/>
      <c r="R569" s="21"/>
      <c r="S569" s="21"/>
      <c r="T569" s="21"/>
      <c r="U569" s="40" t="str">
        <f t="shared" si="62"/>
        <v>Fed Schl Nutrition Reimb - Cafeteria</v>
      </c>
      <c r="V569" s="47">
        <f>-Budget!H65</f>
        <v>0</v>
      </c>
      <c r="W569" s="1" t="e">
        <f t="shared" si="60"/>
        <v>#VALUE!</v>
      </c>
      <c r="Z569" s="1" t="s">
        <v>205</v>
      </c>
      <c r="AA569" s="1">
        <v>303101</v>
      </c>
    </row>
    <row r="570" spans="5:27" x14ac:dyDescent="0.2">
      <c r="E570" s="4" t="e">
        <f t="shared" si="59"/>
        <v>#VALUE!</v>
      </c>
      <c r="G570" s="9" t="e">
        <f t="shared" si="56"/>
        <v>#VALUE!</v>
      </c>
      <c r="H570" s="9" t="s">
        <v>205</v>
      </c>
      <c r="I570" s="19" t="str">
        <f t="shared" si="61"/>
        <v>555080</v>
      </c>
      <c r="J570" s="19">
        <f t="shared" si="57"/>
        <v>0</v>
      </c>
      <c r="K570" s="19"/>
      <c r="L570" s="20"/>
      <c r="M570" s="19"/>
      <c r="N570" s="20"/>
      <c r="O570" s="21"/>
      <c r="P570" s="21"/>
      <c r="Q570" s="21"/>
      <c r="R570" s="21"/>
      <c r="S570" s="21"/>
      <c r="T570" s="21"/>
      <c r="U570" s="40" t="str">
        <f t="shared" si="62"/>
        <v>Donations/Grants-Cafeteria</v>
      </c>
      <c r="V570" s="47">
        <f>-Budget!H66</f>
        <v>0</v>
      </c>
      <c r="W570" s="1" t="e">
        <f t="shared" si="60"/>
        <v>#VALUE!</v>
      </c>
      <c r="Z570" s="1" t="s">
        <v>205</v>
      </c>
      <c r="AA570" s="1">
        <v>303101</v>
      </c>
    </row>
    <row r="571" spans="5:27" x14ac:dyDescent="0.2">
      <c r="E571" s="4" t="e">
        <f t="shared" si="59"/>
        <v>#VALUE!</v>
      </c>
      <c r="G571" s="9" t="e">
        <f t="shared" si="56"/>
        <v>#VALUE!</v>
      </c>
      <c r="H571" s="9" t="s">
        <v>205</v>
      </c>
      <c r="I571" s="19" t="str">
        <f t="shared" si="61"/>
        <v>555090</v>
      </c>
      <c r="J571" s="19">
        <f t="shared" si="57"/>
        <v>0</v>
      </c>
      <c r="K571" s="19"/>
      <c r="L571" s="20"/>
      <c r="M571" s="19"/>
      <c r="N571" s="20"/>
      <c r="O571" s="21"/>
      <c r="P571" s="21"/>
      <c r="Q571" s="21"/>
      <c r="R571" s="21"/>
      <c r="S571" s="21"/>
      <c r="T571" s="21"/>
      <c r="U571" s="40" t="str">
        <f t="shared" si="62"/>
        <v>Interest-Cafeteria</v>
      </c>
      <c r="V571" s="47">
        <f>-Budget!H67</f>
        <v>0</v>
      </c>
      <c r="W571" s="1" t="e">
        <f t="shared" si="60"/>
        <v>#VALUE!</v>
      </c>
      <c r="Z571" s="1" t="s">
        <v>205</v>
      </c>
      <c r="AA571" s="1">
        <v>303101</v>
      </c>
    </row>
    <row r="572" spans="5:27" x14ac:dyDescent="0.2">
      <c r="E572" s="4" t="e">
        <f t="shared" si="59"/>
        <v>#VALUE!</v>
      </c>
      <c r="G572" s="9" t="e">
        <f t="shared" si="56"/>
        <v>#VALUE!</v>
      </c>
      <c r="H572" s="9" t="s">
        <v>205</v>
      </c>
      <c r="I572" s="19" t="str">
        <f t="shared" si="61"/>
        <v>562061</v>
      </c>
      <c r="J572" s="19">
        <f t="shared" si="57"/>
        <v>0</v>
      </c>
      <c r="K572" s="19"/>
      <c r="L572" s="20"/>
      <c r="M572" s="19"/>
      <c r="N572" s="20"/>
      <c r="O572" s="21"/>
      <c r="P572" s="21"/>
      <c r="Q572" s="21"/>
      <c r="R572" s="21"/>
      <c r="S572" s="21"/>
      <c r="T572" s="21"/>
      <c r="U572" s="40" t="str">
        <f t="shared" si="62"/>
        <v>Unrestricted Donation Income</v>
      </c>
      <c r="V572" s="47">
        <f>-Budget!H68</f>
        <v>0</v>
      </c>
      <c r="W572" s="1" t="e">
        <f t="shared" si="60"/>
        <v>#VALUE!</v>
      </c>
      <c r="Z572" s="1" t="s">
        <v>205</v>
      </c>
      <c r="AA572" s="1">
        <v>303101</v>
      </c>
    </row>
    <row r="573" spans="5:27" x14ac:dyDescent="0.2">
      <c r="E573" s="4" t="e">
        <f t="shared" si="59"/>
        <v>#VALUE!</v>
      </c>
      <c r="G573" s="9" t="e">
        <f t="shared" si="56"/>
        <v>#VALUE!</v>
      </c>
      <c r="H573" s="9" t="s">
        <v>205</v>
      </c>
      <c r="I573" s="19" t="str">
        <f t="shared" si="61"/>
        <v>562063</v>
      </c>
      <c r="J573" s="19">
        <f t="shared" si="57"/>
        <v>0</v>
      </c>
      <c r="K573" s="19"/>
      <c r="L573" s="20"/>
      <c r="M573" s="19"/>
      <c r="N573" s="20"/>
      <c r="O573" s="21"/>
      <c r="P573" s="21"/>
      <c r="Q573" s="21"/>
      <c r="R573" s="21"/>
      <c r="S573" s="21"/>
      <c r="T573" s="21"/>
      <c r="U573" s="40" t="str">
        <f t="shared" si="62"/>
        <v>Fundraising - Pledges</v>
      </c>
      <c r="V573" s="47">
        <f>-Budget!H69</f>
        <v>0</v>
      </c>
      <c r="W573" s="1" t="e">
        <f t="shared" si="60"/>
        <v>#VALUE!</v>
      </c>
      <c r="Z573" s="1" t="s">
        <v>205</v>
      </c>
      <c r="AA573" s="1">
        <v>303101</v>
      </c>
    </row>
    <row r="574" spans="5:27" x14ac:dyDescent="0.2">
      <c r="E574" s="4" t="e">
        <f t="shared" si="59"/>
        <v>#VALUE!</v>
      </c>
      <c r="G574" s="9" t="e">
        <f t="shared" si="56"/>
        <v>#VALUE!</v>
      </c>
      <c r="H574" s="9" t="s">
        <v>205</v>
      </c>
      <c r="I574" s="19" t="str">
        <f t="shared" si="61"/>
        <v>562065</v>
      </c>
      <c r="J574" s="19">
        <f t="shared" si="57"/>
        <v>0</v>
      </c>
      <c r="K574" s="19"/>
      <c r="L574" s="20"/>
      <c r="M574" s="19"/>
      <c r="N574" s="20"/>
      <c r="O574" s="21"/>
      <c r="P574" s="21"/>
      <c r="Q574" s="21"/>
      <c r="R574" s="21"/>
      <c r="S574" s="21"/>
      <c r="T574" s="21"/>
      <c r="U574" s="40" t="str">
        <f t="shared" si="62"/>
        <v>Fundraising - Athletic Complex</v>
      </c>
      <c r="V574" s="47">
        <f>-Budget!H70</f>
        <v>0</v>
      </c>
      <c r="W574" s="1" t="e">
        <f t="shared" si="60"/>
        <v>#VALUE!</v>
      </c>
      <c r="Z574" s="1" t="s">
        <v>205</v>
      </c>
      <c r="AA574" s="1">
        <v>303101</v>
      </c>
    </row>
    <row r="575" spans="5:27" x14ac:dyDescent="0.2">
      <c r="E575" s="4" t="e">
        <f t="shared" si="59"/>
        <v>#VALUE!</v>
      </c>
      <c r="G575" s="9" t="e">
        <f t="shared" si="56"/>
        <v>#VALUE!</v>
      </c>
      <c r="H575" s="9" t="s">
        <v>205</v>
      </c>
      <c r="I575" s="19" t="str">
        <f t="shared" si="61"/>
        <v>562069</v>
      </c>
      <c r="J575" s="19">
        <f t="shared" si="57"/>
        <v>0</v>
      </c>
      <c r="K575" s="19"/>
      <c r="L575" s="20"/>
      <c r="M575" s="19"/>
      <c r="N575" s="20"/>
      <c r="O575" s="21"/>
      <c r="P575" s="21"/>
      <c r="Q575" s="21"/>
      <c r="R575" s="21"/>
      <c r="S575" s="21"/>
      <c r="T575" s="21"/>
      <c r="U575" s="40" t="str">
        <f t="shared" si="62"/>
        <v>Fundraising - Misc</v>
      </c>
      <c r="V575" s="47">
        <f>-Budget!H71</f>
        <v>0</v>
      </c>
      <c r="W575" s="1" t="e">
        <f t="shared" si="60"/>
        <v>#VALUE!</v>
      </c>
      <c r="Z575" s="1" t="s">
        <v>205</v>
      </c>
      <c r="AA575" s="1">
        <v>303101</v>
      </c>
    </row>
    <row r="576" spans="5:27" x14ac:dyDescent="0.2">
      <c r="E576" s="4" t="e">
        <f t="shared" si="59"/>
        <v>#VALUE!</v>
      </c>
      <c r="G576" s="9" t="e">
        <f t="shared" ref="G576:G637" si="63">"BV-"&amp;J576&amp;TEXT(E576,"mmyy")</f>
        <v>#VALUE!</v>
      </c>
      <c r="H576" s="9" t="s">
        <v>205</v>
      </c>
      <c r="I576" s="22" t="str">
        <f t="shared" si="61"/>
        <v>616004</v>
      </c>
      <c r="J576" s="22">
        <f t="shared" ref="J576:J637" si="64">$D$4</f>
        <v>0</v>
      </c>
      <c r="K576" s="22"/>
      <c r="L576" s="23"/>
      <c r="M576" s="22"/>
      <c r="N576" s="23"/>
      <c r="O576" s="24"/>
      <c r="P576" s="24"/>
      <c r="Q576" s="24"/>
      <c r="R576" s="24"/>
      <c r="S576" s="24"/>
      <c r="T576" s="24"/>
      <c r="U576" s="41" t="str">
        <f t="shared" si="62"/>
        <v>Administrative Salaries</v>
      </c>
      <c r="V576" s="48">
        <f>Budget!H76</f>
        <v>0</v>
      </c>
      <c r="W576" s="1" t="e">
        <f t="shared" ref="W576:W636" si="65">$H$6</f>
        <v>#VALUE!</v>
      </c>
      <c r="Z576" s="1" t="s">
        <v>205</v>
      </c>
      <c r="AA576" s="1">
        <v>303101</v>
      </c>
    </row>
    <row r="577" spans="5:27" x14ac:dyDescent="0.2">
      <c r="E577" s="4" t="e">
        <f t="shared" si="59"/>
        <v>#VALUE!</v>
      </c>
      <c r="G577" s="9" t="e">
        <f t="shared" si="63"/>
        <v>#VALUE!</v>
      </c>
      <c r="H577" s="9" t="s">
        <v>205</v>
      </c>
      <c r="I577" s="22" t="str">
        <f t="shared" si="61"/>
        <v>616006</v>
      </c>
      <c r="J577" s="22">
        <f t="shared" si="64"/>
        <v>0</v>
      </c>
      <c r="K577" s="22"/>
      <c r="L577" s="23"/>
      <c r="M577" s="22"/>
      <c r="N577" s="23"/>
      <c r="O577" s="24"/>
      <c r="P577" s="24"/>
      <c r="Q577" s="24"/>
      <c r="R577" s="24"/>
      <c r="S577" s="24"/>
      <c r="T577" s="24"/>
      <c r="U577" s="41" t="str">
        <f t="shared" si="62"/>
        <v>Clerical Salaries</v>
      </c>
      <c r="V577" s="48">
        <f>Budget!H77</f>
        <v>0</v>
      </c>
      <c r="W577" s="1" t="e">
        <f t="shared" si="65"/>
        <v>#VALUE!</v>
      </c>
      <c r="Z577" s="1" t="s">
        <v>205</v>
      </c>
      <c r="AA577" s="1">
        <v>303101</v>
      </c>
    </row>
    <row r="578" spans="5:27" x14ac:dyDescent="0.2">
      <c r="E578" s="4" t="e">
        <f t="shared" si="59"/>
        <v>#VALUE!</v>
      </c>
      <c r="G578" s="9" t="e">
        <f t="shared" si="63"/>
        <v>#VALUE!</v>
      </c>
      <c r="H578" s="9" t="s">
        <v>205</v>
      </c>
      <c r="I578" s="22" t="str">
        <f t="shared" si="61"/>
        <v>616101</v>
      </c>
      <c r="J578" s="22">
        <f t="shared" si="64"/>
        <v>0</v>
      </c>
      <c r="K578" s="22"/>
      <c r="L578" s="23"/>
      <c r="M578" s="22"/>
      <c r="N578" s="23"/>
      <c r="O578" s="24"/>
      <c r="P578" s="24"/>
      <c r="Q578" s="24"/>
      <c r="R578" s="24"/>
      <c r="S578" s="24"/>
      <c r="T578" s="24"/>
      <c r="U578" s="41" t="str">
        <f t="shared" si="62"/>
        <v>SS Taxes, Employer Share - School Administration</v>
      </c>
      <c r="V578" s="48">
        <f>Budget!H78</f>
        <v>0</v>
      </c>
      <c r="W578" s="1" t="e">
        <f t="shared" si="65"/>
        <v>#VALUE!</v>
      </c>
      <c r="Z578" s="1" t="s">
        <v>205</v>
      </c>
      <c r="AA578" s="1">
        <v>303101</v>
      </c>
    </row>
    <row r="579" spans="5:27" x14ac:dyDescent="0.2">
      <c r="E579" s="4" t="e">
        <f t="shared" si="59"/>
        <v>#VALUE!</v>
      </c>
      <c r="G579" s="9" t="e">
        <f t="shared" si="63"/>
        <v>#VALUE!</v>
      </c>
      <c r="H579" s="9" t="s">
        <v>205</v>
      </c>
      <c r="I579" s="22" t="str">
        <f t="shared" si="61"/>
        <v>616102</v>
      </c>
      <c r="J579" s="22">
        <f t="shared" si="64"/>
        <v>0</v>
      </c>
      <c r="K579" s="22"/>
      <c r="L579" s="23"/>
      <c r="M579" s="22"/>
      <c r="N579" s="23"/>
      <c r="O579" s="24"/>
      <c r="P579" s="24"/>
      <c r="Q579" s="24"/>
      <c r="R579" s="24"/>
      <c r="S579" s="24"/>
      <c r="T579" s="24"/>
      <c r="U579" s="41" t="str">
        <f t="shared" si="62"/>
        <v>Life &amp; Disability Insurance - School Administration</v>
      </c>
      <c r="V579" s="48">
        <f>Budget!H79</f>
        <v>0</v>
      </c>
      <c r="W579" s="1" t="e">
        <f t="shared" si="65"/>
        <v>#VALUE!</v>
      </c>
      <c r="Z579" s="1" t="s">
        <v>205</v>
      </c>
      <c r="AA579" s="1">
        <v>303101</v>
      </c>
    </row>
    <row r="580" spans="5:27" x14ac:dyDescent="0.2">
      <c r="E580" s="4" t="e">
        <f t="shared" si="59"/>
        <v>#VALUE!</v>
      </c>
      <c r="G580" s="9" t="e">
        <f t="shared" si="63"/>
        <v>#VALUE!</v>
      </c>
      <c r="H580" s="9" t="s">
        <v>205</v>
      </c>
      <c r="I580" s="22" t="str">
        <f t="shared" si="61"/>
        <v>616103</v>
      </c>
      <c r="J580" s="22">
        <f t="shared" si="64"/>
        <v>0</v>
      </c>
      <c r="K580" s="22"/>
      <c r="L580" s="23"/>
      <c r="M580" s="22"/>
      <c r="N580" s="23"/>
      <c r="O580" s="24"/>
      <c r="P580" s="24"/>
      <c r="Q580" s="24"/>
      <c r="R580" s="24"/>
      <c r="S580" s="24"/>
      <c r="T580" s="24"/>
      <c r="U580" s="41" t="str">
        <f t="shared" si="62"/>
        <v>Workman's Compensation Insurance</v>
      </c>
      <c r="V580" s="48">
        <f>Budget!H80</f>
        <v>0</v>
      </c>
      <c r="W580" s="1" t="e">
        <f t="shared" si="65"/>
        <v>#VALUE!</v>
      </c>
      <c r="Z580" s="1" t="s">
        <v>205</v>
      </c>
      <c r="AA580" s="1">
        <v>303101</v>
      </c>
    </row>
    <row r="581" spans="5:27" x14ac:dyDescent="0.2">
      <c r="E581" s="4" t="e">
        <f t="shared" si="59"/>
        <v>#VALUE!</v>
      </c>
      <c r="G581" s="9" t="e">
        <f t="shared" si="63"/>
        <v>#VALUE!</v>
      </c>
      <c r="H581" s="9" t="s">
        <v>205</v>
      </c>
      <c r="I581" s="22" t="str">
        <f t="shared" si="61"/>
        <v>616104</v>
      </c>
      <c r="J581" s="22">
        <f t="shared" si="64"/>
        <v>0</v>
      </c>
      <c r="K581" s="22"/>
      <c r="L581" s="23"/>
      <c r="M581" s="22"/>
      <c r="N581" s="23"/>
      <c r="O581" s="24"/>
      <c r="P581" s="24"/>
      <c r="Q581" s="24"/>
      <c r="R581" s="24"/>
      <c r="S581" s="24"/>
      <c r="T581" s="24"/>
      <c r="U581" s="41" t="str">
        <f t="shared" si="62"/>
        <v>Vision Insurance - School Administration</v>
      </c>
      <c r="V581" s="48">
        <f>Budget!H81</f>
        <v>0</v>
      </c>
      <c r="W581" s="1" t="e">
        <f t="shared" si="65"/>
        <v>#VALUE!</v>
      </c>
      <c r="Z581" s="1" t="s">
        <v>205</v>
      </c>
      <c r="AA581" s="1">
        <v>303101</v>
      </c>
    </row>
    <row r="582" spans="5:27" x14ac:dyDescent="0.2">
      <c r="E582" s="4" t="e">
        <f t="shared" si="59"/>
        <v>#VALUE!</v>
      </c>
      <c r="G582" s="9" t="e">
        <f t="shared" si="63"/>
        <v>#VALUE!</v>
      </c>
      <c r="H582" s="9" t="s">
        <v>205</v>
      </c>
      <c r="I582" s="22" t="str">
        <f t="shared" si="61"/>
        <v>616106</v>
      </c>
      <c r="J582" s="22">
        <f t="shared" si="64"/>
        <v>0</v>
      </c>
      <c r="K582" s="22"/>
      <c r="L582" s="23"/>
      <c r="M582" s="22"/>
      <c r="N582" s="23"/>
      <c r="O582" s="24"/>
      <c r="P582" s="24"/>
      <c r="Q582" s="24"/>
      <c r="R582" s="24"/>
      <c r="S582" s="24"/>
      <c r="T582" s="24"/>
      <c r="U582" s="41" t="str">
        <f t="shared" si="62"/>
        <v>Retirement - School Administration</v>
      </c>
      <c r="V582" s="48">
        <f>Budget!H82</f>
        <v>0</v>
      </c>
      <c r="W582" s="1" t="e">
        <f t="shared" si="65"/>
        <v>#VALUE!</v>
      </c>
      <c r="Z582" s="1" t="s">
        <v>205</v>
      </c>
      <c r="AA582" s="1">
        <v>303101</v>
      </c>
    </row>
    <row r="583" spans="5:27" x14ac:dyDescent="0.2">
      <c r="E583" s="4" t="e">
        <f t="shared" si="59"/>
        <v>#VALUE!</v>
      </c>
      <c r="G583" s="9" t="e">
        <f t="shared" si="63"/>
        <v>#VALUE!</v>
      </c>
      <c r="H583" s="9" t="s">
        <v>205</v>
      </c>
      <c r="I583" s="22" t="str">
        <f t="shared" si="61"/>
        <v>616111</v>
      </c>
      <c r="J583" s="22">
        <f t="shared" si="64"/>
        <v>0</v>
      </c>
      <c r="K583" s="22"/>
      <c r="L583" s="23"/>
      <c r="M583" s="22"/>
      <c r="N583" s="23"/>
      <c r="O583" s="24"/>
      <c r="P583" s="24"/>
      <c r="Q583" s="24"/>
      <c r="R583" s="24"/>
      <c r="S583" s="24"/>
      <c r="T583" s="24"/>
      <c r="U583" s="41" t="str">
        <f t="shared" si="62"/>
        <v>Health Insurance - School Administration</v>
      </c>
      <c r="V583" s="48">
        <f>Budget!H83</f>
        <v>0</v>
      </c>
      <c r="W583" s="1" t="e">
        <f t="shared" si="65"/>
        <v>#VALUE!</v>
      </c>
      <c r="Z583" s="1" t="s">
        <v>205</v>
      </c>
      <c r="AA583" s="1">
        <v>303101</v>
      </c>
    </row>
    <row r="584" spans="5:27" x14ac:dyDescent="0.2">
      <c r="E584" s="4" t="e">
        <f t="shared" si="59"/>
        <v>#VALUE!</v>
      </c>
      <c r="G584" s="9" t="e">
        <f t="shared" si="63"/>
        <v>#VALUE!</v>
      </c>
      <c r="H584" s="9" t="s">
        <v>205</v>
      </c>
      <c r="I584" s="22" t="str">
        <f t="shared" si="61"/>
        <v>616837</v>
      </c>
      <c r="J584" s="22">
        <f t="shared" si="64"/>
        <v>0</v>
      </c>
      <c r="K584" s="22"/>
      <c r="L584" s="23"/>
      <c r="M584" s="22"/>
      <c r="N584" s="23"/>
      <c r="O584" s="24"/>
      <c r="P584" s="24"/>
      <c r="Q584" s="24"/>
      <c r="R584" s="24"/>
      <c r="S584" s="24"/>
      <c r="T584" s="24"/>
      <c r="U584" s="41" t="str">
        <f t="shared" si="62"/>
        <v>Residential Expenditures</v>
      </c>
      <c r="V584" s="48">
        <f>Budget!H84</f>
        <v>0</v>
      </c>
      <c r="W584" s="1" t="e">
        <f t="shared" si="65"/>
        <v>#VALUE!</v>
      </c>
      <c r="Z584" s="1" t="s">
        <v>205</v>
      </c>
      <c r="AA584" s="1">
        <v>303101</v>
      </c>
    </row>
    <row r="585" spans="5:27" x14ac:dyDescent="0.2">
      <c r="E585" s="4" t="e">
        <f t="shared" si="59"/>
        <v>#VALUE!</v>
      </c>
      <c r="G585" s="9" t="e">
        <f t="shared" si="63"/>
        <v>#VALUE!</v>
      </c>
      <c r="H585" s="9" t="s">
        <v>205</v>
      </c>
      <c r="I585" s="22" t="str">
        <f t="shared" si="61"/>
        <v>636205</v>
      </c>
      <c r="J585" s="22">
        <f t="shared" si="64"/>
        <v>0</v>
      </c>
      <c r="K585" s="22"/>
      <c r="L585" s="23"/>
      <c r="M585" s="22"/>
      <c r="N585" s="23"/>
      <c r="O585" s="24"/>
      <c r="P585" s="24"/>
      <c r="Q585" s="24"/>
      <c r="R585" s="24"/>
      <c r="S585" s="24"/>
      <c r="T585" s="24"/>
      <c r="U585" s="41" t="str">
        <f t="shared" si="62"/>
        <v>Professional Services</v>
      </c>
      <c r="V585" s="48">
        <f>Budget!H85</f>
        <v>0</v>
      </c>
      <c r="W585" s="1" t="e">
        <f t="shared" si="65"/>
        <v>#VALUE!</v>
      </c>
      <c r="Z585" s="1" t="s">
        <v>205</v>
      </c>
      <c r="AA585" s="1">
        <v>303101</v>
      </c>
    </row>
    <row r="586" spans="5:27" x14ac:dyDescent="0.2">
      <c r="E586" s="4" t="e">
        <f t="shared" si="59"/>
        <v>#VALUE!</v>
      </c>
      <c r="G586" s="9" t="e">
        <f t="shared" si="63"/>
        <v>#VALUE!</v>
      </c>
      <c r="H586" s="9" t="s">
        <v>205</v>
      </c>
      <c r="I586" s="22" t="str">
        <f t="shared" si="61"/>
        <v>636209</v>
      </c>
      <c r="J586" s="22">
        <f t="shared" si="64"/>
        <v>0</v>
      </c>
      <c r="K586" s="22"/>
      <c r="L586" s="23"/>
      <c r="M586" s="22"/>
      <c r="N586" s="23"/>
      <c r="O586" s="24"/>
      <c r="P586" s="24"/>
      <c r="Q586" s="24"/>
      <c r="R586" s="24"/>
      <c r="S586" s="24"/>
      <c r="T586" s="24"/>
      <c r="U586" s="41" t="str">
        <f t="shared" si="62"/>
        <v>Computer Consulting</v>
      </c>
      <c r="V586" s="48">
        <f>Budget!H86</f>
        <v>0</v>
      </c>
      <c r="W586" s="1" t="e">
        <f t="shared" si="65"/>
        <v>#VALUE!</v>
      </c>
      <c r="Z586" s="1" t="s">
        <v>205</v>
      </c>
      <c r="AA586" s="1">
        <v>303101</v>
      </c>
    </row>
    <row r="587" spans="5:27" x14ac:dyDescent="0.2">
      <c r="E587" s="4" t="e">
        <f t="shared" si="59"/>
        <v>#VALUE!</v>
      </c>
      <c r="G587" s="9" t="e">
        <f t="shared" si="63"/>
        <v>#VALUE!</v>
      </c>
      <c r="H587" s="9" t="s">
        <v>205</v>
      </c>
      <c r="I587" s="22" t="str">
        <f t="shared" si="61"/>
        <v>636212</v>
      </c>
      <c r="J587" s="22">
        <f t="shared" si="64"/>
        <v>0</v>
      </c>
      <c r="K587" s="22"/>
      <c r="L587" s="23"/>
      <c r="M587" s="22"/>
      <c r="N587" s="23"/>
      <c r="O587" s="24"/>
      <c r="P587" s="24"/>
      <c r="Q587" s="24"/>
      <c r="R587" s="24"/>
      <c r="S587" s="24"/>
      <c r="T587" s="24"/>
      <c r="U587" s="41" t="str">
        <f t="shared" si="62"/>
        <v>Advertising and Publicity</v>
      </c>
      <c r="V587" s="48">
        <f>Budget!H87</f>
        <v>0</v>
      </c>
      <c r="W587" s="1" t="e">
        <f t="shared" si="65"/>
        <v>#VALUE!</v>
      </c>
      <c r="Z587" s="1" t="s">
        <v>205</v>
      </c>
      <c r="AA587" s="1">
        <v>303101</v>
      </c>
    </row>
    <row r="588" spans="5:27" x14ac:dyDescent="0.2">
      <c r="E588" s="4" t="e">
        <f t="shared" si="59"/>
        <v>#VALUE!</v>
      </c>
      <c r="G588" s="9" t="e">
        <f t="shared" si="63"/>
        <v>#VALUE!</v>
      </c>
      <c r="H588" s="9" t="s">
        <v>205</v>
      </c>
      <c r="I588" s="22" t="str">
        <f t="shared" si="61"/>
        <v>636221</v>
      </c>
      <c r="J588" s="22">
        <f t="shared" si="64"/>
        <v>0</v>
      </c>
      <c r="K588" s="22"/>
      <c r="L588" s="23"/>
      <c r="M588" s="22"/>
      <c r="N588" s="23"/>
      <c r="O588" s="24"/>
      <c r="P588" s="24"/>
      <c r="Q588" s="24"/>
      <c r="R588" s="24"/>
      <c r="S588" s="24"/>
      <c r="T588" s="24"/>
      <c r="U588" s="41" t="str">
        <f t="shared" si="62"/>
        <v>Administrative Staff Development Expenditures</v>
      </c>
      <c r="V588" s="48">
        <f>Budget!H88</f>
        <v>0</v>
      </c>
      <c r="W588" s="1" t="e">
        <f t="shared" si="65"/>
        <v>#VALUE!</v>
      </c>
      <c r="Z588" s="1" t="s">
        <v>205</v>
      </c>
      <c r="AA588" s="1">
        <v>303101</v>
      </c>
    </row>
    <row r="589" spans="5:27" x14ac:dyDescent="0.2">
      <c r="E589" s="4" t="e">
        <f t="shared" si="59"/>
        <v>#VALUE!</v>
      </c>
      <c r="F589" s="2"/>
      <c r="G589" s="2" t="e">
        <f t="shared" si="63"/>
        <v>#VALUE!</v>
      </c>
      <c r="H589" s="9" t="s">
        <v>205</v>
      </c>
      <c r="I589" s="42" t="str">
        <f t="shared" si="61"/>
        <v>636302</v>
      </c>
      <c r="J589" s="22">
        <f t="shared" si="64"/>
        <v>0</v>
      </c>
      <c r="K589" s="43"/>
      <c r="L589" s="24"/>
      <c r="M589" s="43"/>
      <c r="N589" s="24"/>
      <c r="O589" s="44"/>
      <c r="P589" s="44"/>
      <c r="Q589" s="44"/>
      <c r="R589" s="44"/>
      <c r="S589" s="44"/>
      <c r="T589" s="44"/>
      <c r="U589" s="22" t="str">
        <f t="shared" si="62"/>
        <v>Supplies</v>
      </c>
      <c r="V589" s="48">
        <f>Budget!H89</f>
        <v>0</v>
      </c>
      <c r="W589" s="1" t="e">
        <f t="shared" si="65"/>
        <v>#VALUE!</v>
      </c>
      <c r="X589" s="7"/>
      <c r="Y589" s="7"/>
      <c r="Z589" s="1" t="s">
        <v>205</v>
      </c>
      <c r="AA589" s="1">
        <v>303101</v>
      </c>
    </row>
    <row r="590" spans="5:27" x14ac:dyDescent="0.2">
      <c r="E590" s="4" t="e">
        <f t="shared" si="59"/>
        <v>#VALUE!</v>
      </c>
      <c r="G590" s="9" t="e">
        <f t="shared" si="63"/>
        <v>#VALUE!</v>
      </c>
      <c r="H590" s="9" t="s">
        <v>205</v>
      </c>
      <c r="I590" s="22" t="str">
        <f t="shared" si="61"/>
        <v>636304</v>
      </c>
      <c r="J590" s="22">
        <f t="shared" si="64"/>
        <v>0</v>
      </c>
      <c r="K590" s="22"/>
      <c r="L590" s="23"/>
      <c r="M590" s="22"/>
      <c r="N590" s="23"/>
      <c r="O590" s="24"/>
      <c r="P590" s="24"/>
      <c r="Q590" s="24"/>
      <c r="R590" s="24"/>
      <c r="S590" s="24"/>
      <c r="T590" s="24"/>
      <c r="U590" s="41" t="str">
        <f t="shared" si="62"/>
        <v>Printing &amp; Stationery</v>
      </c>
      <c r="V590" s="48">
        <f>Budget!H90</f>
        <v>0</v>
      </c>
      <c r="W590" s="1" t="e">
        <f t="shared" si="65"/>
        <v>#VALUE!</v>
      </c>
      <c r="Z590" s="1" t="s">
        <v>205</v>
      </c>
      <c r="AA590" s="1">
        <v>303101</v>
      </c>
    </row>
    <row r="591" spans="5:27" x14ac:dyDescent="0.2">
      <c r="E591" s="4" t="e">
        <f t="shared" si="59"/>
        <v>#VALUE!</v>
      </c>
      <c r="G591" s="9" t="e">
        <f t="shared" si="63"/>
        <v>#VALUE!</v>
      </c>
      <c r="H591" s="9" t="s">
        <v>205</v>
      </c>
      <c r="I591" s="22" t="str">
        <f t="shared" si="61"/>
        <v>636305</v>
      </c>
      <c r="J591" s="22">
        <f t="shared" si="64"/>
        <v>0</v>
      </c>
      <c r="K591" s="22"/>
      <c r="L591" s="23"/>
      <c r="M591" s="22"/>
      <c r="N591" s="23"/>
      <c r="O591" s="24"/>
      <c r="P591" s="24"/>
      <c r="Q591" s="24"/>
      <c r="R591" s="24"/>
      <c r="S591" s="24"/>
      <c r="T591" s="24"/>
      <c r="U591" s="41" t="str">
        <f t="shared" si="62"/>
        <v>Postage</v>
      </c>
      <c r="V591" s="48">
        <f>Budget!H91</f>
        <v>0</v>
      </c>
      <c r="W591" s="1" t="e">
        <f t="shared" si="65"/>
        <v>#VALUE!</v>
      </c>
      <c r="Z591" s="1" t="s">
        <v>205</v>
      </c>
      <c r="AA591" s="1">
        <v>303101</v>
      </c>
    </row>
    <row r="592" spans="5:27" x14ac:dyDescent="0.2">
      <c r="E592" s="4" t="e">
        <f t="shared" si="59"/>
        <v>#VALUE!</v>
      </c>
      <c r="G592" s="9" t="e">
        <f t="shared" si="63"/>
        <v>#VALUE!</v>
      </c>
      <c r="H592" s="9" t="s">
        <v>205</v>
      </c>
      <c r="I592" s="22" t="str">
        <f t="shared" si="61"/>
        <v>636350</v>
      </c>
      <c r="J592" s="22">
        <f t="shared" si="64"/>
        <v>0</v>
      </c>
      <c r="K592" s="22"/>
      <c r="L592" s="23"/>
      <c r="M592" s="22"/>
      <c r="N592" s="23"/>
      <c r="O592" s="24"/>
      <c r="P592" s="24"/>
      <c r="Q592" s="24"/>
      <c r="R592" s="24"/>
      <c r="S592" s="24"/>
      <c r="T592" s="24"/>
      <c r="U592" s="41" t="str">
        <f t="shared" si="62"/>
        <v>Miscellaneous Administrative Expenditures</v>
      </c>
      <c r="V592" s="48">
        <f>Budget!H92</f>
        <v>0</v>
      </c>
      <c r="W592" s="1" t="e">
        <f t="shared" si="65"/>
        <v>#VALUE!</v>
      </c>
      <c r="Z592" s="1" t="s">
        <v>205</v>
      </c>
      <c r="AA592" s="1">
        <v>303101</v>
      </c>
    </row>
    <row r="593" spans="5:27" x14ac:dyDescent="0.2">
      <c r="E593" s="4" t="e">
        <f t="shared" si="59"/>
        <v>#VALUE!</v>
      </c>
      <c r="G593" s="9" t="e">
        <f t="shared" si="63"/>
        <v>#VALUE!</v>
      </c>
      <c r="H593" s="9" t="s">
        <v>205</v>
      </c>
      <c r="I593" s="22" t="str">
        <f t="shared" si="61"/>
        <v>636351</v>
      </c>
      <c r="J593" s="22">
        <f t="shared" si="64"/>
        <v>0</v>
      </c>
      <c r="K593" s="22"/>
      <c r="L593" s="23"/>
      <c r="M593" s="22"/>
      <c r="N593" s="23"/>
      <c r="O593" s="24"/>
      <c r="P593" s="24"/>
      <c r="Q593" s="24"/>
      <c r="R593" s="24"/>
      <c r="S593" s="24"/>
      <c r="T593" s="24"/>
      <c r="U593" s="41" t="str">
        <f t="shared" si="62"/>
        <v>Unallocated Credit Card Charge</v>
      </c>
      <c r="V593" s="48">
        <f>Budget!H93</f>
        <v>0</v>
      </c>
      <c r="W593" s="1" t="e">
        <f t="shared" si="65"/>
        <v>#VALUE!</v>
      </c>
      <c r="Z593" s="1" t="s">
        <v>205</v>
      </c>
      <c r="AA593" s="1">
        <v>303101</v>
      </c>
    </row>
    <row r="594" spans="5:27" x14ac:dyDescent="0.2">
      <c r="E594" s="4" t="e">
        <f t="shared" si="59"/>
        <v>#VALUE!</v>
      </c>
      <c r="G594" s="9" t="e">
        <f t="shared" si="63"/>
        <v>#VALUE!</v>
      </c>
      <c r="H594" s="9" t="s">
        <v>205</v>
      </c>
      <c r="I594" s="22" t="str">
        <f t="shared" si="61"/>
        <v>636404</v>
      </c>
      <c r="J594" s="22">
        <f t="shared" si="64"/>
        <v>0</v>
      </c>
      <c r="K594" s="22"/>
      <c r="L594" s="23"/>
      <c r="M594" s="22"/>
      <c r="N594" s="23"/>
      <c r="O594" s="24"/>
      <c r="P594" s="24"/>
      <c r="Q594" s="24"/>
      <c r="R594" s="24"/>
      <c r="S594" s="24"/>
      <c r="T594" s="24"/>
      <c r="U594" s="41" t="str">
        <f t="shared" si="62"/>
        <v>Dues, Memberships, and Subscriptions</v>
      </c>
      <c r="V594" s="48">
        <f>Budget!H94</f>
        <v>0</v>
      </c>
      <c r="W594" s="1" t="e">
        <f t="shared" si="65"/>
        <v>#VALUE!</v>
      </c>
      <c r="Z594" s="1" t="s">
        <v>205</v>
      </c>
      <c r="AA594" s="1">
        <v>303101</v>
      </c>
    </row>
    <row r="595" spans="5:27" x14ac:dyDescent="0.2">
      <c r="E595" s="4" t="e">
        <f t="shared" si="59"/>
        <v>#VALUE!</v>
      </c>
      <c r="G595" s="9" t="e">
        <f t="shared" si="63"/>
        <v>#VALUE!</v>
      </c>
      <c r="H595" s="9" t="s">
        <v>205</v>
      </c>
      <c r="I595" s="22" t="str">
        <f t="shared" si="61"/>
        <v>636405</v>
      </c>
      <c r="J595" s="22">
        <f t="shared" si="64"/>
        <v>0</v>
      </c>
      <c r="K595" s="22"/>
      <c r="L595" s="23"/>
      <c r="M595" s="22"/>
      <c r="N595" s="23"/>
      <c r="O595" s="24"/>
      <c r="P595" s="24"/>
      <c r="Q595" s="24"/>
      <c r="R595" s="24"/>
      <c r="S595" s="24"/>
      <c r="T595" s="24"/>
      <c r="U595" s="41" t="str">
        <f t="shared" si="62"/>
        <v>Conference and Travel</v>
      </c>
      <c r="V595" s="48">
        <f>Budget!H95</f>
        <v>0</v>
      </c>
      <c r="W595" s="1" t="e">
        <f t="shared" si="65"/>
        <v>#VALUE!</v>
      </c>
      <c r="Z595" s="1" t="s">
        <v>205</v>
      </c>
      <c r="AA595" s="1">
        <v>303101</v>
      </c>
    </row>
    <row r="596" spans="5:27" x14ac:dyDescent="0.2">
      <c r="E596" s="4" t="e">
        <f t="shared" si="59"/>
        <v>#VALUE!</v>
      </c>
      <c r="G596" s="9" t="e">
        <f t="shared" si="63"/>
        <v>#VALUE!</v>
      </c>
      <c r="H596" s="9" t="s">
        <v>205</v>
      </c>
      <c r="I596" s="22" t="str">
        <f t="shared" si="61"/>
        <v>636560</v>
      </c>
      <c r="J596" s="22">
        <f t="shared" si="64"/>
        <v>0</v>
      </c>
      <c r="K596" s="22"/>
      <c r="L596" s="23"/>
      <c r="M596" s="22"/>
      <c r="N596" s="23"/>
      <c r="O596" s="24"/>
      <c r="P596" s="24"/>
      <c r="Q596" s="24"/>
      <c r="R596" s="24"/>
      <c r="S596" s="24"/>
      <c r="T596" s="24"/>
      <c r="U596" s="41" t="str">
        <f t="shared" si="62"/>
        <v>Diocesan Student Fees</v>
      </c>
      <c r="V596" s="48">
        <f>Budget!H96</f>
        <v>0</v>
      </c>
      <c r="W596" s="1" t="e">
        <f t="shared" si="65"/>
        <v>#VALUE!</v>
      </c>
      <c r="Z596" s="1" t="s">
        <v>205</v>
      </c>
      <c r="AA596" s="1">
        <v>303101</v>
      </c>
    </row>
    <row r="597" spans="5:27" x14ac:dyDescent="0.2">
      <c r="E597" s="4" t="e">
        <f t="shared" si="59"/>
        <v>#VALUE!</v>
      </c>
      <c r="G597" s="9" t="e">
        <f t="shared" si="63"/>
        <v>#VALUE!</v>
      </c>
      <c r="H597" s="9" t="s">
        <v>205</v>
      </c>
      <c r="I597" s="22" t="str">
        <f t="shared" si="61"/>
        <v>636575</v>
      </c>
      <c r="J597" s="22">
        <f t="shared" si="64"/>
        <v>0</v>
      </c>
      <c r="K597" s="22"/>
      <c r="L597" s="23"/>
      <c r="M597" s="22"/>
      <c r="N597" s="23"/>
      <c r="O597" s="24"/>
      <c r="P597" s="24"/>
      <c r="Q597" s="24"/>
      <c r="R597" s="24"/>
      <c r="S597" s="24"/>
      <c r="T597" s="24"/>
      <c r="U597" s="41" t="str">
        <f t="shared" si="62"/>
        <v>Student Accident Insurance</v>
      </c>
      <c r="V597" s="48">
        <f>Budget!H97</f>
        <v>0</v>
      </c>
      <c r="W597" s="1" t="e">
        <f t="shared" si="65"/>
        <v>#VALUE!</v>
      </c>
      <c r="Z597" s="1" t="s">
        <v>205</v>
      </c>
      <c r="AA597" s="1">
        <v>303101</v>
      </c>
    </row>
    <row r="598" spans="5:27" x14ac:dyDescent="0.2">
      <c r="E598" s="4" t="e">
        <f t="shared" si="59"/>
        <v>#VALUE!</v>
      </c>
      <c r="G598" s="9" t="e">
        <f t="shared" si="63"/>
        <v>#VALUE!</v>
      </c>
      <c r="H598" s="9" t="s">
        <v>205</v>
      </c>
      <c r="I598" s="22" t="str">
        <f t="shared" si="61"/>
        <v>636605</v>
      </c>
      <c r="J598" s="22">
        <f t="shared" si="64"/>
        <v>0</v>
      </c>
      <c r="K598" s="22"/>
      <c r="L598" s="23"/>
      <c r="M598" s="22"/>
      <c r="N598" s="23"/>
      <c r="O598" s="24"/>
      <c r="P598" s="24"/>
      <c r="Q598" s="24"/>
      <c r="R598" s="24"/>
      <c r="S598" s="24"/>
      <c r="T598" s="24"/>
      <c r="U598" s="41" t="str">
        <f t="shared" si="62"/>
        <v>Telephone/Internet/Cable</v>
      </c>
      <c r="V598" s="48">
        <f>Budget!H98</f>
        <v>0</v>
      </c>
      <c r="W598" s="1" t="e">
        <f t="shared" si="65"/>
        <v>#VALUE!</v>
      </c>
      <c r="Z598" s="1" t="s">
        <v>205</v>
      </c>
      <c r="AA598" s="1">
        <v>303101</v>
      </c>
    </row>
    <row r="599" spans="5:27" x14ac:dyDescent="0.2">
      <c r="E599" s="4" t="e">
        <f t="shared" si="59"/>
        <v>#VALUE!</v>
      </c>
      <c r="G599" s="9" t="e">
        <f t="shared" si="63"/>
        <v>#VALUE!</v>
      </c>
      <c r="H599" s="9" t="s">
        <v>205</v>
      </c>
      <c r="I599" s="22" t="str">
        <f t="shared" si="61"/>
        <v>636701</v>
      </c>
      <c r="J599" s="22">
        <f t="shared" si="64"/>
        <v>0</v>
      </c>
      <c r="K599" s="22"/>
      <c r="L599" s="23"/>
      <c r="M599" s="22"/>
      <c r="N599" s="23"/>
      <c r="O599" s="24"/>
      <c r="P599" s="24"/>
      <c r="Q599" s="24"/>
      <c r="R599" s="24"/>
      <c r="S599" s="24"/>
      <c r="T599" s="24"/>
      <c r="U599" s="41" t="str">
        <f t="shared" si="62"/>
        <v>Administrative Equipment &amp; Furnishings</v>
      </c>
      <c r="V599" s="48">
        <f>Budget!H99</f>
        <v>0</v>
      </c>
      <c r="W599" s="1" t="e">
        <f t="shared" si="65"/>
        <v>#VALUE!</v>
      </c>
      <c r="Z599" s="1" t="s">
        <v>205</v>
      </c>
      <c r="AA599" s="1">
        <v>303101</v>
      </c>
    </row>
    <row r="600" spans="5:27" x14ac:dyDescent="0.2">
      <c r="E600" s="4" t="e">
        <f t="shared" si="59"/>
        <v>#VALUE!</v>
      </c>
      <c r="G600" s="9" t="e">
        <f t="shared" si="63"/>
        <v>#VALUE!</v>
      </c>
      <c r="H600" s="9" t="s">
        <v>205</v>
      </c>
      <c r="I600" s="22" t="str">
        <f t="shared" si="61"/>
        <v>636703</v>
      </c>
      <c r="J600" s="22">
        <f t="shared" si="64"/>
        <v>0</v>
      </c>
      <c r="K600" s="22"/>
      <c r="L600" s="23"/>
      <c r="M600" s="22"/>
      <c r="N600" s="23"/>
      <c r="O600" s="24"/>
      <c r="P600" s="24"/>
      <c r="Q600" s="24"/>
      <c r="R600" s="24"/>
      <c r="S600" s="24"/>
      <c r="T600" s="24"/>
      <c r="U600" s="41" t="str">
        <f t="shared" si="62"/>
        <v>Administrative Equipment, Repairs, &amp; Maintenance</v>
      </c>
      <c r="V600" s="48">
        <f>Budget!H100</f>
        <v>0</v>
      </c>
      <c r="W600" s="1" t="e">
        <f t="shared" si="65"/>
        <v>#VALUE!</v>
      </c>
      <c r="Z600" s="1" t="s">
        <v>205</v>
      </c>
      <c r="AA600" s="1">
        <v>303101</v>
      </c>
    </row>
    <row r="601" spans="5:27" x14ac:dyDescent="0.2">
      <c r="E601" s="4" t="e">
        <f t="shared" si="59"/>
        <v>#VALUE!</v>
      </c>
      <c r="G601" s="9" t="e">
        <f t="shared" si="63"/>
        <v>#VALUE!</v>
      </c>
      <c r="H601" s="9" t="s">
        <v>205</v>
      </c>
      <c r="I601" s="22" t="str">
        <f t="shared" si="61"/>
        <v>656004</v>
      </c>
      <c r="J601" s="22">
        <f t="shared" si="64"/>
        <v>0</v>
      </c>
      <c r="K601" s="22"/>
      <c r="L601" s="23"/>
      <c r="M601" s="22"/>
      <c r="N601" s="23"/>
      <c r="O601" s="24"/>
      <c r="P601" s="24"/>
      <c r="Q601" s="24"/>
      <c r="R601" s="24"/>
      <c r="S601" s="24"/>
      <c r="T601" s="24"/>
      <c r="U601" s="41" t="str">
        <f t="shared" si="62"/>
        <v>Instructional Salaries - Contracted</v>
      </c>
      <c r="V601" s="48">
        <f>Budget!H101</f>
        <v>0</v>
      </c>
      <c r="W601" s="1" t="e">
        <f t="shared" si="65"/>
        <v>#VALUE!</v>
      </c>
      <c r="Z601" s="1" t="s">
        <v>205</v>
      </c>
      <c r="AA601" s="1">
        <v>303101</v>
      </c>
    </row>
    <row r="602" spans="5:27" x14ac:dyDescent="0.2">
      <c r="E602" s="4" t="e">
        <f t="shared" ref="E602:E665" si="66">DATE(YEAR(E434),MONTH(E434)+1,DAY(E434))</f>
        <v>#VALUE!</v>
      </c>
      <c r="G602" s="9" t="e">
        <f t="shared" si="63"/>
        <v>#VALUE!</v>
      </c>
      <c r="H602" s="9" t="s">
        <v>205</v>
      </c>
      <c r="I602" s="22" t="str">
        <f t="shared" si="61"/>
        <v>656008</v>
      </c>
      <c r="J602" s="22">
        <f t="shared" si="64"/>
        <v>0</v>
      </c>
      <c r="K602" s="22"/>
      <c r="L602" s="23"/>
      <c r="M602" s="22"/>
      <c r="N602" s="23"/>
      <c r="O602" s="24"/>
      <c r="P602" s="24"/>
      <c r="Q602" s="24"/>
      <c r="R602" s="24"/>
      <c r="S602" s="24"/>
      <c r="T602" s="24"/>
      <c r="U602" s="41" t="str">
        <f t="shared" si="62"/>
        <v>Substitute Salaries</v>
      </c>
      <c r="V602" s="48">
        <f>Budget!H102</f>
        <v>0</v>
      </c>
      <c r="W602" s="1" t="e">
        <f t="shared" si="65"/>
        <v>#VALUE!</v>
      </c>
      <c r="Z602" s="1" t="s">
        <v>205</v>
      </c>
      <c r="AA602" s="1">
        <v>303101</v>
      </c>
    </row>
    <row r="603" spans="5:27" x14ac:dyDescent="0.2">
      <c r="E603" s="4" t="e">
        <f t="shared" si="66"/>
        <v>#VALUE!</v>
      </c>
      <c r="G603" s="9" t="e">
        <f t="shared" si="63"/>
        <v>#VALUE!</v>
      </c>
      <c r="H603" s="9" t="s">
        <v>205</v>
      </c>
      <c r="I603" s="22" t="str">
        <f t="shared" si="61"/>
        <v>656009</v>
      </c>
      <c r="J603" s="22">
        <f t="shared" si="64"/>
        <v>0</v>
      </c>
      <c r="K603" s="22"/>
      <c r="L603" s="23"/>
      <c r="M603" s="22"/>
      <c r="N603" s="23"/>
      <c r="O603" s="24"/>
      <c r="P603" s="24"/>
      <c r="Q603" s="24"/>
      <c r="R603" s="24"/>
      <c r="S603" s="24"/>
      <c r="T603" s="24"/>
      <c r="U603" s="41" t="str">
        <f t="shared" si="62"/>
        <v>Non-Contracted Instructional Salaries</v>
      </c>
      <c r="V603" s="48">
        <f>Budget!H103</f>
        <v>0</v>
      </c>
      <c r="W603" s="1" t="e">
        <f t="shared" si="65"/>
        <v>#VALUE!</v>
      </c>
      <c r="Z603" s="1" t="s">
        <v>205</v>
      </c>
      <c r="AA603" s="1">
        <v>303101</v>
      </c>
    </row>
    <row r="604" spans="5:27" x14ac:dyDescent="0.2">
      <c r="E604" s="4" t="e">
        <f t="shared" si="66"/>
        <v>#VALUE!</v>
      </c>
      <c r="G604" s="9" t="e">
        <f t="shared" si="63"/>
        <v>#VALUE!</v>
      </c>
      <c r="H604" s="9" t="s">
        <v>205</v>
      </c>
      <c r="I604" s="22" t="str">
        <f t="shared" si="61"/>
        <v>656101</v>
      </c>
      <c r="J604" s="22">
        <f t="shared" si="64"/>
        <v>0</v>
      </c>
      <c r="K604" s="22"/>
      <c r="L604" s="23"/>
      <c r="M604" s="22"/>
      <c r="N604" s="23"/>
      <c r="O604" s="24"/>
      <c r="P604" s="24"/>
      <c r="Q604" s="24"/>
      <c r="R604" s="24"/>
      <c r="S604" s="24"/>
      <c r="T604" s="24"/>
      <c r="U604" s="41" t="str">
        <f t="shared" si="62"/>
        <v>SS Taxes, Employer Share - Instructional</v>
      </c>
      <c r="V604" s="48">
        <f>Budget!H104</f>
        <v>0</v>
      </c>
      <c r="W604" s="1" t="e">
        <f t="shared" si="65"/>
        <v>#VALUE!</v>
      </c>
      <c r="Z604" s="1" t="s">
        <v>205</v>
      </c>
      <c r="AA604" s="1">
        <v>303101</v>
      </c>
    </row>
    <row r="605" spans="5:27" x14ac:dyDescent="0.2">
      <c r="E605" s="4" t="e">
        <f t="shared" si="66"/>
        <v>#VALUE!</v>
      </c>
      <c r="G605" s="9" t="e">
        <f t="shared" si="63"/>
        <v>#VALUE!</v>
      </c>
      <c r="H605" s="9" t="s">
        <v>205</v>
      </c>
      <c r="I605" s="22" t="str">
        <f t="shared" si="61"/>
        <v>656102</v>
      </c>
      <c r="J605" s="22">
        <f t="shared" si="64"/>
        <v>0</v>
      </c>
      <c r="K605" s="22"/>
      <c r="L605" s="23"/>
      <c r="M605" s="22"/>
      <c r="N605" s="23"/>
      <c r="O605" s="24"/>
      <c r="P605" s="24"/>
      <c r="Q605" s="24"/>
      <c r="R605" s="24"/>
      <c r="S605" s="24"/>
      <c r="T605" s="24"/>
      <c r="U605" s="41" t="str">
        <f t="shared" si="62"/>
        <v>Life &amp; Disability Insurance - Instructional</v>
      </c>
      <c r="V605" s="48">
        <f>Budget!H105</f>
        <v>0</v>
      </c>
      <c r="W605" s="1" t="e">
        <f t="shared" si="65"/>
        <v>#VALUE!</v>
      </c>
      <c r="Z605" s="1" t="s">
        <v>205</v>
      </c>
      <c r="AA605" s="1">
        <v>303101</v>
      </c>
    </row>
    <row r="606" spans="5:27" x14ac:dyDescent="0.2">
      <c r="E606" s="4" t="e">
        <f t="shared" si="66"/>
        <v>#VALUE!</v>
      </c>
      <c r="G606" s="9" t="e">
        <f t="shared" si="63"/>
        <v>#VALUE!</v>
      </c>
      <c r="H606" s="9" t="s">
        <v>205</v>
      </c>
      <c r="I606" s="22" t="str">
        <f t="shared" si="61"/>
        <v>656104</v>
      </c>
      <c r="J606" s="22">
        <f t="shared" si="64"/>
        <v>0</v>
      </c>
      <c r="K606" s="22"/>
      <c r="L606" s="23"/>
      <c r="M606" s="22"/>
      <c r="N606" s="23"/>
      <c r="O606" s="24"/>
      <c r="P606" s="24"/>
      <c r="Q606" s="24"/>
      <c r="R606" s="24"/>
      <c r="S606" s="24"/>
      <c r="T606" s="24"/>
      <c r="U606" s="41" t="str">
        <f t="shared" si="62"/>
        <v>Vision Insurance - Instructional</v>
      </c>
      <c r="V606" s="48">
        <f>Budget!H106</f>
        <v>0</v>
      </c>
      <c r="W606" s="1" t="e">
        <f t="shared" si="65"/>
        <v>#VALUE!</v>
      </c>
      <c r="Z606" s="1" t="s">
        <v>205</v>
      </c>
      <c r="AA606" s="1">
        <v>303101</v>
      </c>
    </row>
    <row r="607" spans="5:27" x14ac:dyDescent="0.2">
      <c r="E607" s="4" t="e">
        <f t="shared" si="66"/>
        <v>#VALUE!</v>
      </c>
      <c r="G607" s="9" t="e">
        <f t="shared" si="63"/>
        <v>#VALUE!</v>
      </c>
      <c r="H607" s="9" t="s">
        <v>205</v>
      </c>
      <c r="I607" s="22" t="str">
        <f t="shared" si="61"/>
        <v>656106</v>
      </c>
      <c r="J607" s="22">
        <f t="shared" si="64"/>
        <v>0</v>
      </c>
      <c r="K607" s="22"/>
      <c r="L607" s="23"/>
      <c r="M607" s="22"/>
      <c r="N607" s="23"/>
      <c r="O607" s="24"/>
      <c r="P607" s="24"/>
      <c r="Q607" s="24"/>
      <c r="R607" s="24"/>
      <c r="S607" s="24"/>
      <c r="T607" s="24"/>
      <c r="U607" s="41" t="str">
        <f t="shared" si="62"/>
        <v>Retirement - Instructional</v>
      </c>
      <c r="V607" s="48">
        <f>Budget!H107</f>
        <v>0</v>
      </c>
      <c r="W607" s="1" t="e">
        <f t="shared" si="65"/>
        <v>#VALUE!</v>
      </c>
      <c r="Z607" s="1" t="s">
        <v>205</v>
      </c>
      <c r="AA607" s="1">
        <v>303101</v>
      </c>
    </row>
    <row r="608" spans="5:27" x14ac:dyDescent="0.2">
      <c r="E608" s="4" t="e">
        <f t="shared" si="66"/>
        <v>#VALUE!</v>
      </c>
      <c r="G608" s="9" t="e">
        <f t="shared" si="63"/>
        <v>#VALUE!</v>
      </c>
      <c r="H608" s="9" t="s">
        <v>205</v>
      </c>
      <c r="I608" s="22" t="str">
        <f t="shared" si="61"/>
        <v>656111</v>
      </c>
      <c r="J608" s="22">
        <f t="shared" si="64"/>
        <v>0</v>
      </c>
      <c r="K608" s="22"/>
      <c r="L608" s="23"/>
      <c r="M608" s="22"/>
      <c r="N608" s="23"/>
      <c r="O608" s="24"/>
      <c r="P608" s="24"/>
      <c r="Q608" s="24"/>
      <c r="R608" s="24"/>
      <c r="S608" s="24"/>
      <c r="T608" s="24"/>
      <c r="U608" s="41" t="str">
        <f t="shared" si="62"/>
        <v>Health Insurance - Instructional</v>
      </c>
      <c r="V608" s="48">
        <f>Budget!H108</f>
        <v>0</v>
      </c>
      <c r="W608" s="1" t="e">
        <f t="shared" si="65"/>
        <v>#VALUE!</v>
      </c>
      <c r="Z608" s="1" t="s">
        <v>205</v>
      </c>
      <c r="AA608" s="1">
        <v>303101</v>
      </c>
    </row>
    <row r="609" spans="5:27" x14ac:dyDescent="0.2">
      <c r="E609" s="4" t="e">
        <f t="shared" si="66"/>
        <v>#VALUE!</v>
      </c>
      <c r="G609" s="9" t="e">
        <f t="shared" si="63"/>
        <v>#VALUE!</v>
      </c>
      <c r="H609" s="9" t="s">
        <v>205</v>
      </c>
      <c r="I609" s="22" t="str">
        <f t="shared" si="61"/>
        <v>676221</v>
      </c>
      <c r="J609" s="22">
        <f t="shared" si="64"/>
        <v>0</v>
      </c>
      <c r="K609" s="22"/>
      <c r="L609" s="23"/>
      <c r="M609" s="22"/>
      <c r="N609" s="23"/>
      <c r="O609" s="24"/>
      <c r="P609" s="24"/>
      <c r="Q609" s="24"/>
      <c r="R609" s="24"/>
      <c r="S609" s="24"/>
      <c r="T609" s="24"/>
      <c r="U609" s="41" t="str">
        <f t="shared" si="62"/>
        <v>Instructional Staff Development Expenditures</v>
      </c>
      <c r="V609" s="48">
        <f>Budget!H109</f>
        <v>0</v>
      </c>
      <c r="W609" s="1" t="e">
        <f t="shared" si="65"/>
        <v>#VALUE!</v>
      </c>
      <c r="Z609" s="1" t="s">
        <v>205</v>
      </c>
      <c r="AA609" s="1">
        <v>303101</v>
      </c>
    </row>
    <row r="610" spans="5:27" x14ac:dyDescent="0.2">
      <c r="E610" s="4" t="e">
        <f t="shared" si="66"/>
        <v>#VALUE!</v>
      </c>
      <c r="G610" s="9" t="e">
        <f t="shared" si="63"/>
        <v>#VALUE!</v>
      </c>
      <c r="H610" s="9" t="s">
        <v>205</v>
      </c>
      <c r="I610" s="22" t="str">
        <f t="shared" si="61"/>
        <v>676306</v>
      </c>
      <c r="J610" s="22">
        <f t="shared" si="64"/>
        <v>0</v>
      </c>
      <c r="K610" s="22"/>
      <c r="L610" s="23"/>
      <c r="M610" s="22"/>
      <c r="N610" s="23"/>
      <c r="O610" s="24"/>
      <c r="P610" s="24"/>
      <c r="Q610" s="24"/>
      <c r="R610" s="24"/>
      <c r="S610" s="24"/>
      <c r="T610" s="24"/>
      <c r="U610" s="41" t="str">
        <f t="shared" si="62"/>
        <v>Copier</v>
      </c>
      <c r="V610" s="48">
        <f>Budget!H110</f>
        <v>0</v>
      </c>
      <c r="W610" s="1" t="e">
        <f t="shared" si="65"/>
        <v>#VALUE!</v>
      </c>
      <c r="Z610" s="1" t="s">
        <v>205</v>
      </c>
      <c r="AA610" s="1">
        <v>303101</v>
      </c>
    </row>
    <row r="611" spans="5:27" x14ac:dyDescent="0.2">
      <c r="E611" s="4" t="e">
        <f t="shared" si="66"/>
        <v>#VALUE!</v>
      </c>
      <c r="G611" s="9" t="e">
        <f t="shared" si="63"/>
        <v>#VALUE!</v>
      </c>
      <c r="H611" s="9" t="s">
        <v>205</v>
      </c>
      <c r="I611" s="22" t="str">
        <f t="shared" si="61"/>
        <v>676312</v>
      </c>
      <c r="J611" s="22">
        <f t="shared" si="64"/>
        <v>0</v>
      </c>
      <c r="K611" s="22"/>
      <c r="L611" s="23"/>
      <c r="M611" s="22"/>
      <c r="N611" s="23"/>
      <c r="O611" s="24"/>
      <c r="P611" s="24"/>
      <c r="Q611" s="24"/>
      <c r="R611" s="24"/>
      <c r="S611" s="24"/>
      <c r="T611" s="24"/>
      <c r="U611" s="41" t="str">
        <f t="shared" si="62"/>
        <v>Testing</v>
      </c>
      <c r="V611" s="48">
        <f>Budget!H111</f>
        <v>0</v>
      </c>
      <c r="W611" s="1" t="e">
        <f t="shared" si="65"/>
        <v>#VALUE!</v>
      </c>
      <c r="Z611" s="1" t="s">
        <v>205</v>
      </c>
      <c r="AA611" s="1">
        <v>303101</v>
      </c>
    </row>
    <row r="612" spans="5:27" x14ac:dyDescent="0.2">
      <c r="E612" s="4" t="e">
        <f t="shared" si="66"/>
        <v>#VALUE!</v>
      </c>
      <c r="G612" s="9" t="e">
        <f t="shared" si="63"/>
        <v>#VALUE!</v>
      </c>
      <c r="H612" s="9" t="s">
        <v>205</v>
      </c>
      <c r="I612" s="22" t="str">
        <f t="shared" si="61"/>
        <v>676320</v>
      </c>
      <c r="J612" s="22">
        <f t="shared" si="64"/>
        <v>0</v>
      </c>
      <c r="K612" s="22"/>
      <c r="L612" s="23"/>
      <c r="M612" s="22"/>
      <c r="N612" s="23"/>
      <c r="O612" s="24"/>
      <c r="P612" s="24"/>
      <c r="Q612" s="24"/>
      <c r="R612" s="24"/>
      <c r="S612" s="24"/>
      <c r="T612" s="24"/>
      <c r="U612" s="41" t="str">
        <f t="shared" si="62"/>
        <v>Departmental Expenditures</v>
      </c>
      <c r="V612" s="48">
        <f>Budget!H112</f>
        <v>0</v>
      </c>
      <c r="W612" s="1" t="e">
        <f t="shared" si="65"/>
        <v>#VALUE!</v>
      </c>
      <c r="Z612" s="1" t="s">
        <v>205</v>
      </c>
      <c r="AA612" s="1">
        <v>303101</v>
      </c>
    </row>
    <row r="613" spans="5:27" x14ac:dyDescent="0.2">
      <c r="E613" s="4" t="e">
        <f t="shared" si="66"/>
        <v>#VALUE!</v>
      </c>
      <c r="G613" s="9" t="e">
        <f t="shared" si="63"/>
        <v>#VALUE!</v>
      </c>
      <c r="H613" s="9" t="s">
        <v>205</v>
      </c>
      <c r="I613" s="22" t="str">
        <f t="shared" si="61"/>
        <v>676330</v>
      </c>
      <c r="J613" s="22">
        <f t="shared" si="64"/>
        <v>0</v>
      </c>
      <c r="K613" s="22"/>
      <c r="L613" s="23"/>
      <c r="M613" s="22"/>
      <c r="N613" s="23"/>
      <c r="O613" s="24"/>
      <c r="P613" s="24"/>
      <c r="Q613" s="24"/>
      <c r="R613" s="24"/>
      <c r="S613" s="24"/>
      <c r="T613" s="24"/>
      <c r="U613" s="41" t="str">
        <f t="shared" si="62"/>
        <v>Instructional Supplies</v>
      </c>
      <c r="V613" s="48">
        <f>Budget!H113</f>
        <v>0</v>
      </c>
      <c r="W613" s="1" t="e">
        <f t="shared" si="65"/>
        <v>#VALUE!</v>
      </c>
      <c r="Z613" s="1" t="s">
        <v>205</v>
      </c>
      <c r="AA613" s="1">
        <v>303101</v>
      </c>
    </row>
    <row r="614" spans="5:27" x14ac:dyDescent="0.2">
      <c r="E614" s="4" t="e">
        <f t="shared" si="66"/>
        <v>#VALUE!</v>
      </c>
      <c r="G614" s="9" t="e">
        <f t="shared" si="63"/>
        <v>#VALUE!</v>
      </c>
      <c r="H614" s="9" t="s">
        <v>205</v>
      </c>
      <c r="I614" s="22" t="str">
        <f t="shared" si="61"/>
        <v>676331</v>
      </c>
      <c r="J614" s="22">
        <f t="shared" si="64"/>
        <v>0</v>
      </c>
      <c r="K614" s="22"/>
      <c r="L614" s="23"/>
      <c r="M614" s="22"/>
      <c r="N614" s="23"/>
      <c r="O614" s="24"/>
      <c r="P614" s="24"/>
      <c r="Q614" s="24"/>
      <c r="R614" s="24"/>
      <c r="S614" s="24"/>
      <c r="T614" s="24"/>
      <c r="U614" s="41" t="str">
        <f t="shared" si="62"/>
        <v>Instructional Materials</v>
      </c>
      <c r="V614" s="48">
        <f>Budget!H114</f>
        <v>0</v>
      </c>
      <c r="W614" s="1" t="e">
        <f t="shared" si="65"/>
        <v>#VALUE!</v>
      </c>
      <c r="Z614" s="1" t="s">
        <v>205</v>
      </c>
      <c r="AA614" s="1">
        <v>303101</v>
      </c>
    </row>
    <row r="615" spans="5:27" x14ac:dyDescent="0.2">
      <c r="E615" s="4" t="e">
        <f t="shared" si="66"/>
        <v>#VALUE!</v>
      </c>
      <c r="G615" s="9" t="e">
        <f t="shared" si="63"/>
        <v>#VALUE!</v>
      </c>
      <c r="H615" s="9" t="s">
        <v>205</v>
      </c>
      <c r="I615" s="22" t="str">
        <f t="shared" si="61"/>
        <v>676332</v>
      </c>
      <c r="J615" s="22">
        <f t="shared" si="64"/>
        <v>0</v>
      </c>
      <c r="K615" s="22"/>
      <c r="L615" s="23"/>
      <c r="M615" s="22"/>
      <c r="N615" s="23"/>
      <c r="O615" s="24"/>
      <c r="P615" s="24"/>
      <c r="Q615" s="24"/>
      <c r="R615" s="24"/>
      <c r="S615" s="24"/>
      <c r="T615" s="24"/>
      <c r="U615" s="41" t="str">
        <f t="shared" si="62"/>
        <v>Textbooks</v>
      </c>
      <c r="V615" s="48">
        <f>Budget!H115</f>
        <v>0</v>
      </c>
      <c r="W615" s="1" t="e">
        <f t="shared" si="65"/>
        <v>#VALUE!</v>
      </c>
      <c r="Z615" s="1" t="s">
        <v>205</v>
      </c>
      <c r="AA615" s="1">
        <v>303101</v>
      </c>
    </row>
    <row r="616" spans="5:27" x14ac:dyDescent="0.2">
      <c r="E616" s="4" t="e">
        <f t="shared" si="66"/>
        <v>#VALUE!</v>
      </c>
      <c r="G616" s="9" t="e">
        <f t="shared" si="63"/>
        <v>#VALUE!</v>
      </c>
      <c r="H616" s="9" t="s">
        <v>205</v>
      </c>
      <c r="I616" s="22" t="str">
        <f t="shared" si="61"/>
        <v>676333</v>
      </c>
      <c r="J616" s="22">
        <f t="shared" si="64"/>
        <v>0</v>
      </c>
      <c r="K616" s="22"/>
      <c r="L616" s="23"/>
      <c r="M616" s="22"/>
      <c r="N616" s="23"/>
      <c r="O616" s="24"/>
      <c r="P616" s="24"/>
      <c r="Q616" s="24"/>
      <c r="R616" s="24"/>
      <c r="S616" s="24"/>
      <c r="T616" s="24"/>
      <c r="U616" s="41" t="str">
        <f t="shared" si="62"/>
        <v>Textbooks, Consumable</v>
      </c>
      <c r="V616" s="48">
        <f>Budget!H116</f>
        <v>0</v>
      </c>
      <c r="W616" s="1" t="e">
        <f t="shared" si="65"/>
        <v>#VALUE!</v>
      </c>
      <c r="Z616" s="1" t="s">
        <v>205</v>
      </c>
      <c r="AA616" s="1">
        <v>303101</v>
      </c>
    </row>
    <row r="617" spans="5:27" x14ac:dyDescent="0.2">
      <c r="E617" s="4" t="e">
        <f t="shared" si="66"/>
        <v>#VALUE!</v>
      </c>
      <c r="G617" s="9" t="e">
        <f t="shared" si="63"/>
        <v>#VALUE!</v>
      </c>
      <c r="H617" s="9" t="s">
        <v>205</v>
      </c>
      <c r="I617" s="22" t="str">
        <f t="shared" si="61"/>
        <v>676350</v>
      </c>
      <c r="J617" s="22">
        <f t="shared" si="64"/>
        <v>0</v>
      </c>
      <c r="K617" s="22"/>
      <c r="L617" s="23"/>
      <c r="M617" s="22"/>
      <c r="N617" s="23"/>
      <c r="O617" s="24"/>
      <c r="P617" s="24"/>
      <c r="Q617" s="24"/>
      <c r="R617" s="24"/>
      <c r="S617" s="24"/>
      <c r="T617" s="24"/>
      <c r="U617" s="41" t="str">
        <f t="shared" si="62"/>
        <v>Miscellaneous Instructional Expenditures</v>
      </c>
      <c r="V617" s="48">
        <f>Budget!H117</f>
        <v>0</v>
      </c>
      <c r="W617" s="1" t="e">
        <f t="shared" si="65"/>
        <v>#VALUE!</v>
      </c>
      <c r="Z617" s="1" t="s">
        <v>205</v>
      </c>
      <c r="AA617" s="1">
        <v>303101</v>
      </c>
    </row>
    <row r="618" spans="5:27" x14ac:dyDescent="0.2">
      <c r="E618" s="4" t="e">
        <f t="shared" si="66"/>
        <v>#VALUE!</v>
      </c>
      <c r="G618" s="9" t="e">
        <f t="shared" si="63"/>
        <v>#VALUE!</v>
      </c>
      <c r="H618" s="9" t="s">
        <v>205</v>
      </c>
      <c r="I618" s="22" t="str">
        <f t="shared" si="61"/>
        <v>676405</v>
      </c>
      <c r="J618" s="22">
        <f t="shared" si="64"/>
        <v>0</v>
      </c>
      <c r="K618" s="22"/>
      <c r="L618" s="23"/>
      <c r="M618" s="22"/>
      <c r="N618" s="23"/>
      <c r="O618" s="24"/>
      <c r="P618" s="24"/>
      <c r="Q618" s="24"/>
      <c r="R618" s="24"/>
      <c r="S618" s="24"/>
      <c r="T618" s="24"/>
      <c r="U618" s="41" t="str">
        <f t="shared" si="62"/>
        <v>FacultyTravel, Conferences, Conventions</v>
      </c>
      <c r="V618" s="48">
        <f>Budget!H118</f>
        <v>0</v>
      </c>
      <c r="W618" s="1" t="e">
        <f t="shared" si="65"/>
        <v>#VALUE!</v>
      </c>
      <c r="Z618" s="1" t="s">
        <v>205</v>
      </c>
      <c r="AA618" s="1">
        <v>303101</v>
      </c>
    </row>
    <row r="619" spans="5:27" x14ac:dyDescent="0.2">
      <c r="E619" s="4" t="e">
        <f t="shared" si="66"/>
        <v>#VALUE!</v>
      </c>
      <c r="G619" s="9" t="e">
        <f t="shared" si="63"/>
        <v>#VALUE!</v>
      </c>
      <c r="H619" s="9" t="s">
        <v>205</v>
      </c>
      <c r="I619" s="22" t="str">
        <f t="shared" si="61"/>
        <v>676701</v>
      </c>
      <c r="J619" s="22">
        <f t="shared" si="64"/>
        <v>0</v>
      </c>
      <c r="K619" s="22"/>
      <c r="L619" s="23"/>
      <c r="M619" s="22"/>
      <c r="N619" s="23"/>
      <c r="O619" s="24"/>
      <c r="P619" s="24"/>
      <c r="Q619" s="24"/>
      <c r="R619" s="24"/>
      <c r="S619" s="24"/>
      <c r="T619" s="24"/>
      <c r="U619" s="41" t="str">
        <f t="shared" si="62"/>
        <v>General Instructional Equipment &amp; Furnishings</v>
      </c>
      <c r="V619" s="48">
        <f>Budget!H119</f>
        <v>0</v>
      </c>
      <c r="W619" s="1" t="e">
        <f t="shared" si="65"/>
        <v>#VALUE!</v>
      </c>
      <c r="Z619" s="1" t="s">
        <v>205</v>
      </c>
      <c r="AA619" s="1">
        <v>303101</v>
      </c>
    </row>
    <row r="620" spans="5:27" x14ac:dyDescent="0.2">
      <c r="E620" s="4" t="e">
        <f t="shared" si="66"/>
        <v>#VALUE!</v>
      </c>
      <c r="G620" s="9" t="e">
        <f t="shared" si="63"/>
        <v>#VALUE!</v>
      </c>
      <c r="H620" s="9" t="s">
        <v>205</v>
      </c>
      <c r="I620" s="22" t="str">
        <f t="shared" si="61"/>
        <v>696303</v>
      </c>
      <c r="J620" s="22">
        <f t="shared" si="64"/>
        <v>0</v>
      </c>
      <c r="K620" s="22"/>
      <c r="L620" s="23"/>
      <c r="M620" s="22"/>
      <c r="N620" s="23"/>
      <c r="O620" s="24"/>
      <c r="P620" s="24"/>
      <c r="Q620" s="24"/>
      <c r="R620" s="24"/>
      <c r="S620" s="24"/>
      <c r="T620" s="24"/>
      <c r="U620" s="41" t="str">
        <f t="shared" si="62"/>
        <v>Books and Periodicals</v>
      </c>
      <c r="V620" s="48">
        <f>Budget!H120</f>
        <v>0</v>
      </c>
      <c r="W620" s="1" t="e">
        <f t="shared" si="65"/>
        <v>#VALUE!</v>
      </c>
      <c r="Z620" s="1" t="s">
        <v>205</v>
      </c>
      <c r="AA620" s="1">
        <v>303101</v>
      </c>
    </row>
    <row r="621" spans="5:27" x14ac:dyDescent="0.2">
      <c r="E621" s="4" t="e">
        <f t="shared" si="66"/>
        <v>#VALUE!</v>
      </c>
      <c r="G621" s="9" t="e">
        <f t="shared" si="63"/>
        <v>#VALUE!</v>
      </c>
      <c r="H621" s="9" t="s">
        <v>205</v>
      </c>
      <c r="I621" s="22" t="str">
        <f t="shared" si="61"/>
        <v>696308</v>
      </c>
      <c r="J621" s="22">
        <f t="shared" si="64"/>
        <v>0</v>
      </c>
      <c r="K621" s="22"/>
      <c r="L621" s="23"/>
      <c r="M621" s="22"/>
      <c r="N621" s="23"/>
      <c r="O621" s="24"/>
      <c r="P621" s="24"/>
      <c r="Q621" s="24"/>
      <c r="R621" s="24"/>
      <c r="S621" s="24"/>
      <c r="T621" s="24"/>
      <c r="U621" s="41" t="str">
        <f t="shared" si="62"/>
        <v>Technology Services / Supplies</v>
      </c>
      <c r="V621" s="48">
        <f>Budget!H121</f>
        <v>0</v>
      </c>
      <c r="W621" s="1" t="e">
        <f t="shared" si="65"/>
        <v>#VALUE!</v>
      </c>
      <c r="Z621" s="1" t="s">
        <v>205</v>
      </c>
      <c r="AA621" s="1">
        <v>303101</v>
      </c>
    </row>
    <row r="622" spans="5:27" x14ac:dyDescent="0.2">
      <c r="E622" s="4" t="e">
        <f t="shared" si="66"/>
        <v>#VALUE!</v>
      </c>
      <c r="G622" s="9" t="e">
        <f t="shared" si="63"/>
        <v>#VALUE!</v>
      </c>
      <c r="H622" s="9" t="s">
        <v>205</v>
      </c>
      <c r="I622" s="22" t="str">
        <f t="shared" si="61"/>
        <v>696350</v>
      </c>
      <c r="J622" s="22">
        <f t="shared" si="64"/>
        <v>0</v>
      </c>
      <c r="K622" s="22"/>
      <c r="L622" s="23"/>
      <c r="M622" s="22"/>
      <c r="N622" s="23"/>
      <c r="O622" s="24"/>
      <c r="P622" s="24"/>
      <c r="Q622" s="24"/>
      <c r="R622" s="24"/>
      <c r="S622" s="24"/>
      <c r="T622" s="24"/>
      <c r="U622" s="41" t="str">
        <f t="shared" si="62"/>
        <v>Miscellaneous Library / Media Expenditures</v>
      </c>
      <c r="V622" s="48">
        <f>Budget!H122</f>
        <v>0</v>
      </c>
      <c r="W622" s="1" t="e">
        <f t="shared" si="65"/>
        <v>#VALUE!</v>
      </c>
      <c r="Z622" s="1" t="s">
        <v>205</v>
      </c>
      <c r="AA622" s="1">
        <v>303101</v>
      </c>
    </row>
    <row r="623" spans="5:27" x14ac:dyDescent="0.2">
      <c r="E623" s="4" t="e">
        <f t="shared" si="66"/>
        <v>#VALUE!</v>
      </c>
      <c r="G623" s="9" t="e">
        <f t="shared" si="63"/>
        <v>#VALUE!</v>
      </c>
      <c r="H623" s="9" t="s">
        <v>205</v>
      </c>
      <c r="I623" s="22" t="str">
        <f t="shared" si="61"/>
        <v>696701</v>
      </c>
      <c r="J623" s="22">
        <f t="shared" si="64"/>
        <v>0</v>
      </c>
      <c r="K623" s="22"/>
      <c r="L623" s="23"/>
      <c r="M623" s="22"/>
      <c r="N623" s="23"/>
      <c r="O623" s="24"/>
      <c r="P623" s="24"/>
      <c r="Q623" s="24"/>
      <c r="R623" s="24"/>
      <c r="S623" s="24"/>
      <c r="T623" s="24"/>
      <c r="U623" s="41" t="str">
        <f t="shared" si="62"/>
        <v>Minor Technology Equipment</v>
      </c>
      <c r="V623" s="48">
        <f>Budget!H123</f>
        <v>0</v>
      </c>
      <c r="W623" s="1" t="e">
        <f t="shared" si="65"/>
        <v>#VALUE!</v>
      </c>
      <c r="Z623" s="1" t="s">
        <v>205</v>
      </c>
      <c r="AA623" s="1">
        <v>303101</v>
      </c>
    </row>
    <row r="624" spans="5:27" x14ac:dyDescent="0.2">
      <c r="E624" s="4" t="e">
        <f t="shared" si="66"/>
        <v>#VALUE!</v>
      </c>
      <c r="G624" s="9" t="e">
        <f t="shared" si="63"/>
        <v>#VALUE!</v>
      </c>
      <c r="H624" s="9" t="s">
        <v>205</v>
      </c>
      <c r="I624" s="22" t="str">
        <f t="shared" si="61"/>
        <v>716004</v>
      </c>
      <c r="J624" s="22">
        <f t="shared" si="64"/>
        <v>0</v>
      </c>
      <c r="K624" s="22"/>
      <c r="L624" s="23"/>
      <c r="M624" s="22"/>
      <c r="N624" s="23"/>
      <c r="O624" s="24"/>
      <c r="P624" s="24"/>
      <c r="Q624" s="24"/>
      <c r="R624" s="24"/>
      <c r="S624" s="24"/>
      <c r="T624" s="24"/>
      <c r="U624" s="41" t="str">
        <f t="shared" si="62"/>
        <v>Maintenance/Janitorial Salaries</v>
      </c>
      <c r="V624" s="48">
        <f>Budget!H124</f>
        <v>0</v>
      </c>
      <c r="W624" s="1" t="e">
        <f t="shared" si="65"/>
        <v>#VALUE!</v>
      </c>
      <c r="Z624" s="1" t="s">
        <v>205</v>
      </c>
      <c r="AA624" s="1">
        <v>303101</v>
      </c>
    </row>
    <row r="625" spans="5:27" x14ac:dyDescent="0.2">
      <c r="E625" s="4" t="e">
        <f t="shared" si="66"/>
        <v>#VALUE!</v>
      </c>
      <c r="G625" s="9" t="e">
        <f t="shared" si="63"/>
        <v>#VALUE!</v>
      </c>
      <c r="H625" s="9" t="s">
        <v>205</v>
      </c>
      <c r="I625" s="22" t="str">
        <f t="shared" si="61"/>
        <v>716101</v>
      </c>
      <c r="J625" s="22">
        <f t="shared" si="64"/>
        <v>0</v>
      </c>
      <c r="K625" s="22"/>
      <c r="L625" s="23"/>
      <c r="M625" s="22"/>
      <c r="N625" s="23"/>
      <c r="O625" s="24"/>
      <c r="P625" s="24"/>
      <c r="Q625" s="24"/>
      <c r="R625" s="24"/>
      <c r="S625" s="24"/>
      <c r="T625" s="24"/>
      <c r="U625" s="41" t="str">
        <f t="shared" si="62"/>
        <v>SS Taxes, Employer Share - Maintenance</v>
      </c>
      <c r="V625" s="48">
        <f>Budget!H125</f>
        <v>0</v>
      </c>
      <c r="W625" s="1" t="e">
        <f t="shared" si="65"/>
        <v>#VALUE!</v>
      </c>
      <c r="Z625" s="1" t="s">
        <v>205</v>
      </c>
      <c r="AA625" s="1">
        <v>303101</v>
      </c>
    </row>
    <row r="626" spans="5:27" x14ac:dyDescent="0.2">
      <c r="E626" s="4" t="e">
        <f t="shared" si="66"/>
        <v>#VALUE!</v>
      </c>
      <c r="G626" s="9" t="e">
        <f t="shared" si="63"/>
        <v>#VALUE!</v>
      </c>
      <c r="H626" s="9" t="s">
        <v>205</v>
      </c>
      <c r="I626" s="22" t="str">
        <f t="shared" si="61"/>
        <v>716102</v>
      </c>
      <c r="J626" s="22">
        <f t="shared" si="64"/>
        <v>0</v>
      </c>
      <c r="K626" s="22"/>
      <c r="L626" s="23"/>
      <c r="M626" s="22"/>
      <c r="N626" s="23"/>
      <c r="O626" s="24"/>
      <c r="P626" s="24"/>
      <c r="Q626" s="24"/>
      <c r="R626" s="24"/>
      <c r="S626" s="24"/>
      <c r="T626" s="24"/>
      <c r="U626" s="41" t="str">
        <f t="shared" si="62"/>
        <v>Life &amp; Disability Insurance - Maintenance</v>
      </c>
      <c r="V626" s="48">
        <f>Budget!H126</f>
        <v>0</v>
      </c>
      <c r="W626" s="1" t="e">
        <f t="shared" si="65"/>
        <v>#VALUE!</v>
      </c>
      <c r="Z626" s="1" t="s">
        <v>205</v>
      </c>
      <c r="AA626" s="1">
        <v>303101</v>
      </c>
    </row>
    <row r="627" spans="5:27" x14ac:dyDescent="0.2">
      <c r="E627" s="4" t="e">
        <f t="shared" si="66"/>
        <v>#VALUE!</v>
      </c>
      <c r="G627" s="9" t="e">
        <f t="shared" si="63"/>
        <v>#VALUE!</v>
      </c>
      <c r="H627" s="9" t="s">
        <v>205</v>
      </c>
      <c r="I627" s="22" t="str">
        <f t="shared" ref="I627:I690" si="67">I459</f>
        <v>716106</v>
      </c>
      <c r="J627" s="22">
        <f t="shared" si="64"/>
        <v>0</v>
      </c>
      <c r="K627" s="22"/>
      <c r="L627" s="23"/>
      <c r="M627" s="22"/>
      <c r="N627" s="23"/>
      <c r="O627" s="24"/>
      <c r="P627" s="24"/>
      <c r="Q627" s="24"/>
      <c r="R627" s="24"/>
      <c r="S627" s="24"/>
      <c r="T627" s="24"/>
      <c r="U627" s="41" t="str">
        <f t="shared" ref="U627:U690" si="68">U459</f>
        <v>Retirement - Maintenance</v>
      </c>
      <c r="V627" s="48">
        <f>Budget!H127</f>
        <v>0</v>
      </c>
      <c r="W627" s="1" t="e">
        <f t="shared" si="65"/>
        <v>#VALUE!</v>
      </c>
      <c r="Z627" s="1" t="s">
        <v>205</v>
      </c>
      <c r="AA627" s="1">
        <v>303101</v>
      </c>
    </row>
    <row r="628" spans="5:27" x14ac:dyDescent="0.2">
      <c r="E628" s="4" t="e">
        <f t="shared" si="66"/>
        <v>#VALUE!</v>
      </c>
      <c r="G628" s="9" t="e">
        <f t="shared" si="63"/>
        <v>#VALUE!</v>
      </c>
      <c r="H628" s="9" t="s">
        <v>205</v>
      </c>
      <c r="I628" s="22" t="str">
        <f t="shared" si="67"/>
        <v>716111</v>
      </c>
      <c r="J628" s="22">
        <f t="shared" si="64"/>
        <v>0</v>
      </c>
      <c r="K628" s="22"/>
      <c r="L628" s="23"/>
      <c r="M628" s="22"/>
      <c r="N628" s="23"/>
      <c r="O628" s="24"/>
      <c r="P628" s="24"/>
      <c r="Q628" s="24"/>
      <c r="R628" s="24"/>
      <c r="S628" s="24"/>
      <c r="T628" s="24"/>
      <c r="U628" s="41" t="str">
        <f t="shared" si="68"/>
        <v>Health Insurance - Maintenance</v>
      </c>
      <c r="V628" s="48">
        <f>Budget!H128</f>
        <v>0</v>
      </c>
      <c r="W628" s="1" t="e">
        <f t="shared" si="65"/>
        <v>#VALUE!</v>
      </c>
      <c r="Z628" s="1" t="s">
        <v>205</v>
      </c>
      <c r="AA628" s="1">
        <v>303101</v>
      </c>
    </row>
    <row r="629" spans="5:27" x14ac:dyDescent="0.2">
      <c r="E629" s="4" t="e">
        <f t="shared" si="66"/>
        <v>#VALUE!</v>
      </c>
      <c r="G629" s="9" t="e">
        <f t="shared" si="63"/>
        <v>#VALUE!</v>
      </c>
      <c r="H629" s="9" t="s">
        <v>205</v>
      </c>
      <c r="I629" s="22" t="str">
        <f t="shared" si="67"/>
        <v>736350</v>
      </c>
      <c r="J629" s="22">
        <f t="shared" si="64"/>
        <v>0</v>
      </c>
      <c r="K629" s="22"/>
      <c r="L629" s="23"/>
      <c r="M629" s="22"/>
      <c r="N629" s="23"/>
      <c r="O629" s="24"/>
      <c r="P629" s="24"/>
      <c r="Q629" s="24"/>
      <c r="R629" s="24"/>
      <c r="S629" s="24"/>
      <c r="T629" s="24"/>
      <c r="U629" s="41" t="str">
        <f t="shared" si="68"/>
        <v>Miscellaneous Facility Operation Expenditures</v>
      </c>
      <c r="V629" s="48">
        <f>Budget!H129</f>
        <v>0</v>
      </c>
      <c r="W629" s="1" t="e">
        <f t="shared" si="65"/>
        <v>#VALUE!</v>
      </c>
      <c r="Z629" s="1" t="s">
        <v>205</v>
      </c>
      <c r="AA629" s="1">
        <v>303101</v>
      </c>
    </row>
    <row r="630" spans="5:27" x14ac:dyDescent="0.2">
      <c r="E630" s="4" t="e">
        <f t="shared" si="66"/>
        <v>#VALUE!</v>
      </c>
      <c r="G630" s="9" t="e">
        <f t="shared" si="63"/>
        <v>#VALUE!</v>
      </c>
      <c r="H630" s="9" t="s">
        <v>205</v>
      </c>
      <c r="I630" s="22" t="str">
        <f t="shared" si="67"/>
        <v>736701</v>
      </c>
      <c r="J630" s="22">
        <f t="shared" si="64"/>
        <v>0</v>
      </c>
      <c r="K630" s="22"/>
      <c r="L630" s="23"/>
      <c r="M630" s="22"/>
      <c r="N630" s="23"/>
      <c r="O630" s="24"/>
      <c r="P630" s="24"/>
      <c r="Q630" s="24"/>
      <c r="R630" s="24"/>
      <c r="S630" s="24"/>
      <c r="T630" s="24"/>
      <c r="U630" s="41" t="str">
        <f t="shared" si="68"/>
        <v>Facility Equipment</v>
      </c>
      <c r="V630" s="48">
        <f>Budget!H130</f>
        <v>0</v>
      </c>
      <c r="W630" s="1" t="e">
        <f t="shared" si="65"/>
        <v>#VALUE!</v>
      </c>
      <c r="Z630" s="1" t="s">
        <v>205</v>
      </c>
      <c r="AA630" s="1">
        <v>303101</v>
      </c>
    </row>
    <row r="631" spans="5:27" x14ac:dyDescent="0.2">
      <c r="E631" s="4" t="e">
        <f t="shared" si="66"/>
        <v>#VALUE!</v>
      </c>
      <c r="G631" s="9" t="e">
        <f t="shared" si="63"/>
        <v>#VALUE!</v>
      </c>
      <c r="H631" s="9" t="s">
        <v>205</v>
      </c>
      <c r="I631" s="22" t="str">
        <f t="shared" si="67"/>
        <v>736802</v>
      </c>
      <c r="J631" s="22">
        <f t="shared" si="64"/>
        <v>0</v>
      </c>
      <c r="K631" s="22"/>
      <c r="L631" s="23"/>
      <c r="M631" s="22"/>
      <c r="N631" s="23"/>
      <c r="O631" s="24"/>
      <c r="P631" s="24"/>
      <c r="Q631" s="24"/>
      <c r="R631" s="24"/>
      <c r="S631" s="24"/>
      <c r="T631" s="24"/>
      <c r="U631" s="41" t="str">
        <f t="shared" si="68"/>
        <v>Utilities</v>
      </c>
      <c r="V631" s="48">
        <f>Budget!H131</f>
        <v>0</v>
      </c>
      <c r="W631" s="1" t="e">
        <f t="shared" si="65"/>
        <v>#VALUE!</v>
      </c>
      <c r="Z631" s="1" t="s">
        <v>205</v>
      </c>
      <c r="AA631" s="1">
        <v>303101</v>
      </c>
    </row>
    <row r="632" spans="5:27" x14ac:dyDescent="0.2">
      <c r="E632" s="4" t="e">
        <f t="shared" si="66"/>
        <v>#VALUE!</v>
      </c>
      <c r="G632" s="9" t="e">
        <f t="shared" si="63"/>
        <v>#VALUE!</v>
      </c>
      <c r="H632" s="9" t="s">
        <v>205</v>
      </c>
      <c r="I632" s="22" t="str">
        <f t="shared" si="67"/>
        <v>736803</v>
      </c>
      <c r="J632" s="22">
        <f t="shared" si="64"/>
        <v>0</v>
      </c>
      <c r="K632" s="22"/>
      <c r="L632" s="23"/>
      <c r="M632" s="22"/>
      <c r="N632" s="23"/>
      <c r="O632" s="24"/>
      <c r="P632" s="24"/>
      <c r="Q632" s="24"/>
      <c r="R632" s="24"/>
      <c r="S632" s="24"/>
      <c r="T632" s="24"/>
      <c r="U632" s="41" t="str">
        <f t="shared" si="68"/>
        <v>General Repairs and Maintenance</v>
      </c>
      <c r="V632" s="48">
        <f>Budget!H132</f>
        <v>0</v>
      </c>
      <c r="W632" s="1" t="e">
        <f t="shared" si="65"/>
        <v>#VALUE!</v>
      </c>
      <c r="Z632" s="1" t="s">
        <v>205</v>
      </c>
      <c r="AA632" s="1">
        <v>303101</v>
      </c>
    </row>
    <row r="633" spans="5:27" x14ac:dyDescent="0.2">
      <c r="E633" s="4" t="e">
        <f t="shared" si="66"/>
        <v>#VALUE!</v>
      </c>
      <c r="G633" s="9" t="e">
        <f t="shared" si="63"/>
        <v>#VALUE!</v>
      </c>
      <c r="H633" s="9" t="s">
        <v>205</v>
      </c>
      <c r="I633" s="22" t="str">
        <f t="shared" si="67"/>
        <v>736804</v>
      </c>
      <c r="J633" s="22">
        <f t="shared" si="64"/>
        <v>0</v>
      </c>
      <c r="K633" s="22"/>
      <c r="L633" s="23"/>
      <c r="M633" s="22"/>
      <c r="N633" s="23"/>
      <c r="O633" s="24"/>
      <c r="P633" s="24"/>
      <c r="Q633" s="24"/>
      <c r="R633" s="24"/>
      <c r="S633" s="24"/>
      <c r="T633" s="24"/>
      <c r="U633" s="41" t="str">
        <f t="shared" si="68"/>
        <v>Contracted Services / Janitorial Services</v>
      </c>
      <c r="V633" s="48">
        <f>Budget!H133</f>
        <v>0</v>
      </c>
      <c r="W633" s="1" t="e">
        <f t="shared" si="65"/>
        <v>#VALUE!</v>
      </c>
      <c r="Z633" s="1" t="s">
        <v>205</v>
      </c>
      <c r="AA633" s="1">
        <v>303101</v>
      </c>
    </row>
    <row r="634" spans="5:27" x14ac:dyDescent="0.2">
      <c r="E634" s="4" t="e">
        <f t="shared" si="66"/>
        <v>#VALUE!</v>
      </c>
      <c r="G634" s="9" t="e">
        <f t="shared" si="63"/>
        <v>#VALUE!</v>
      </c>
      <c r="H634" s="9" t="s">
        <v>205</v>
      </c>
      <c r="I634" s="22" t="str">
        <f t="shared" si="67"/>
        <v>736811</v>
      </c>
      <c r="J634" s="22">
        <f t="shared" si="64"/>
        <v>0</v>
      </c>
      <c r="K634" s="22"/>
      <c r="L634" s="23"/>
      <c r="M634" s="22"/>
      <c r="N634" s="23"/>
      <c r="O634" s="24"/>
      <c r="P634" s="24"/>
      <c r="Q634" s="24"/>
      <c r="R634" s="24"/>
      <c r="S634" s="24"/>
      <c r="T634" s="24"/>
      <c r="U634" s="41" t="str">
        <f t="shared" si="68"/>
        <v>Facility and Maintenance Supplies</v>
      </c>
      <c r="V634" s="48">
        <f>Budget!H134</f>
        <v>0</v>
      </c>
      <c r="W634" s="1" t="e">
        <f t="shared" si="65"/>
        <v>#VALUE!</v>
      </c>
      <c r="Z634" s="1" t="s">
        <v>205</v>
      </c>
      <c r="AA634" s="1">
        <v>303101</v>
      </c>
    </row>
    <row r="635" spans="5:27" x14ac:dyDescent="0.2">
      <c r="E635" s="4" t="e">
        <f t="shared" si="66"/>
        <v>#VALUE!</v>
      </c>
      <c r="G635" s="9" t="e">
        <f t="shared" si="63"/>
        <v>#VALUE!</v>
      </c>
      <c r="H635" s="9" t="s">
        <v>205</v>
      </c>
      <c r="I635" s="22" t="str">
        <f t="shared" si="67"/>
        <v>736824</v>
      </c>
      <c r="J635" s="22">
        <f t="shared" si="64"/>
        <v>0</v>
      </c>
      <c r="K635" s="22"/>
      <c r="L635" s="23"/>
      <c r="M635" s="22"/>
      <c r="N635" s="23"/>
      <c r="O635" s="24"/>
      <c r="P635" s="24"/>
      <c r="Q635" s="24"/>
      <c r="R635" s="24"/>
      <c r="S635" s="24"/>
      <c r="T635" s="24"/>
      <c r="U635" s="41" t="str">
        <f t="shared" si="68"/>
        <v>School Property Insurance</v>
      </c>
      <c r="V635" s="48">
        <f>Budget!H135</f>
        <v>0</v>
      </c>
      <c r="W635" s="1" t="e">
        <f t="shared" si="65"/>
        <v>#VALUE!</v>
      </c>
      <c r="Z635" s="1" t="s">
        <v>205</v>
      </c>
      <c r="AA635" s="1">
        <v>303101</v>
      </c>
    </row>
    <row r="636" spans="5:27" x14ac:dyDescent="0.2">
      <c r="E636" s="4" t="e">
        <f t="shared" si="66"/>
        <v>#VALUE!</v>
      </c>
      <c r="G636" s="9" t="e">
        <f t="shared" si="63"/>
        <v>#VALUE!</v>
      </c>
      <c r="H636" s="9" t="s">
        <v>205</v>
      </c>
      <c r="I636" s="22" t="str">
        <f t="shared" si="67"/>
        <v>746103</v>
      </c>
      <c r="J636" s="22">
        <f t="shared" si="64"/>
        <v>0</v>
      </c>
      <c r="K636" s="22"/>
      <c r="L636" s="23"/>
      <c r="M636" s="22"/>
      <c r="N636" s="23"/>
      <c r="O636" s="24"/>
      <c r="P636" s="24"/>
      <c r="Q636" s="24"/>
      <c r="R636" s="24"/>
      <c r="S636" s="24"/>
      <c r="T636" s="24"/>
      <c r="U636" s="41" t="str">
        <f t="shared" si="68"/>
        <v>Workers' Compensation Insurance</v>
      </c>
      <c r="V636" s="48">
        <f>Budget!H136</f>
        <v>0</v>
      </c>
      <c r="W636" s="1" t="e">
        <f t="shared" si="65"/>
        <v>#VALUE!</v>
      </c>
      <c r="Z636" s="1" t="s">
        <v>205</v>
      </c>
      <c r="AA636" s="1">
        <v>303101</v>
      </c>
    </row>
    <row r="637" spans="5:27" x14ac:dyDescent="0.2">
      <c r="E637" s="4" t="e">
        <f t="shared" si="66"/>
        <v>#VALUE!</v>
      </c>
      <c r="G637" s="9" t="e">
        <f t="shared" si="63"/>
        <v>#VALUE!</v>
      </c>
      <c r="H637" s="9" t="s">
        <v>205</v>
      </c>
      <c r="I637" s="22" t="str">
        <f t="shared" si="67"/>
        <v>746502</v>
      </c>
      <c r="J637" s="22">
        <f t="shared" si="64"/>
        <v>0</v>
      </c>
      <c r="K637" s="22"/>
      <c r="L637" s="23"/>
      <c r="M637" s="22"/>
      <c r="N637" s="23"/>
      <c r="O637" s="24"/>
      <c r="P637" s="24"/>
      <c r="Q637" s="24"/>
      <c r="R637" s="24"/>
      <c r="S637" s="24"/>
      <c r="T637" s="24"/>
      <c r="U637" s="41" t="str">
        <f t="shared" si="68"/>
        <v>Vehicles</v>
      </c>
      <c r="V637" s="48">
        <f>Budget!H137</f>
        <v>0</v>
      </c>
      <c r="W637" s="1" t="e">
        <f t="shared" ref="W637:W668" si="69">$H$6</f>
        <v>#VALUE!</v>
      </c>
      <c r="Z637" s="1" t="s">
        <v>205</v>
      </c>
      <c r="AA637" s="1">
        <v>303101</v>
      </c>
    </row>
    <row r="638" spans="5:27" x14ac:dyDescent="0.2">
      <c r="E638" s="4" t="e">
        <f t="shared" si="66"/>
        <v>#VALUE!</v>
      </c>
      <c r="G638" s="9" t="e">
        <f t="shared" ref="G638:G683" si="70">"BV-"&amp;J638&amp;TEXT(E638,"mmyy")</f>
        <v>#VALUE!</v>
      </c>
      <c r="H638" s="9" t="s">
        <v>205</v>
      </c>
      <c r="I638" s="22" t="str">
        <f t="shared" si="67"/>
        <v>746505</v>
      </c>
      <c r="J638" s="22">
        <f t="shared" ref="J638:J681" si="71">$D$4</f>
        <v>0</v>
      </c>
      <c r="K638" s="22"/>
      <c r="L638" s="23"/>
      <c r="M638" s="22"/>
      <c r="N638" s="23"/>
      <c r="O638" s="24"/>
      <c r="P638" s="24"/>
      <c r="Q638" s="24"/>
      <c r="R638" s="24"/>
      <c r="S638" s="24"/>
      <c r="T638" s="24"/>
      <c r="U638" s="41" t="str">
        <f t="shared" si="68"/>
        <v>Automobile Insurance</v>
      </c>
      <c r="V638" s="48">
        <f>Budget!H138</f>
        <v>0</v>
      </c>
      <c r="W638" s="1" t="e">
        <f t="shared" si="69"/>
        <v>#VALUE!</v>
      </c>
      <c r="Z638" s="1" t="s">
        <v>205</v>
      </c>
      <c r="AA638" s="1">
        <v>303101</v>
      </c>
    </row>
    <row r="639" spans="5:27" x14ac:dyDescent="0.2">
      <c r="E639" s="4" t="e">
        <f t="shared" si="66"/>
        <v>#VALUE!</v>
      </c>
      <c r="G639" s="9" t="e">
        <f t="shared" si="70"/>
        <v>#VALUE!</v>
      </c>
      <c r="H639" s="9" t="s">
        <v>205</v>
      </c>
      <c r="I639" s="22" t="str">
        <f t="shared" si="67"/>
        <v>746520</v>
      </c>
      <c r="J639" s="22">
        <f t="shared" si="71"/>
        <v>0</v>
      </c>
      <c r="K639" s="22"/>
      <c r="L639" s="23"/>
      <c r="M639" s="22"/>
      <c r="N639" s="23"/>
      <c r="O639" s="24"/>
      <c r="P639" s="24"/>
      <c r="Q639" s="24"/>
      <c r="R639" s="24"/>
      <c r="S639" s="24"/>
      <c r="T639" s="24"/>
      <c r="U639" s="41" t="str">
        <f t="shared" si="68"/>
        <v>Depreciation Expense</v>
      </c>
      <c r="V639" s="48">
        <f>Budget!H139</f>
        <v>0</v>
      </c>
      <c r="W639" s="1" t="e">
        <f t="shared" si="69"/>
        <v>#VALUE!</v>
      </c>
      <c r="Z639" s="1" t="s">
        <v>205</v>
      </c>
      <c r="AA639" s="1">
        <v>303101</v>
      </c>
    </row>
    <row r="640" spans="5:27" x14ac:dyDescent="0.2">
      <c r="E640" s="4" t="e">
        <f t="shared" si="66"/>
        <v>#VALUE!</v>
      </c>
      <c r="G640" s="9" t="e">
        <f t="shared" si="70"/>
        <v>#VALUE!</v>
      </c>
      <c r="H640" s="9" t="s">
        <v>205</v>
      </c>
      <c r="I640" s="22" t="str">
        <f t="shared" si="67"/>
        <v>756004</v>
      </c>
      <c r="J640" s="22">
        <f t="shared" si="71"/>
        <v>0</v>
      </c>
      <c r="K640" s="22"/>
      <c r="L640" s="23"/>
      <c r="M640" s="22"/>
      <c r="N640" s="23"/>
      <c r="O640" s="24"/>
      <c r="P640" s="24"/>
      <c r="Q640" s="24"/>
      <c r="R640" s="24"/>
      <c r="S640" s="24"/>
      <c r="T640" s="24"/>
      <c r="U640" s="41" t="str">
        <f t="shared" si="68"/>
        <v>Extracurricular Salaries</v>
      </c>
      <c r="V640" s="48">
        <f>Budget!H140</f>
        <v>0</v>
      </c>
      <c r="W640" s="1" t="e">
        <f t="shared" si="69"/>
        <v>#VALUE!</v>
      </c>
      <c r="Z640" s="1" t="s">
        <v>205</v>
      </c>
      <c r="AA640" s="1">
        <v>303101</v>
      </c>
    </row>
    <row r="641" spans="5:27" x14ac:dyDescent="0.2">
      <c r="E641" s="4" t="e">
        <f t="shared" si="66"/>
        <v>#VALUE!</v>
      </c>
      <c r="G641" s="9" t="e">
        <f t="shared" si="70"/>
        <v>#VALUE!</v>
      </c>
      <c r="H641" s="9" t="s">
        <v>205</v>
      </c>
      <c r="I641" s="22" t="str">
        <f t="shared" si="67"/>
        <v>756101</v>
      </c>
      <c r="J641" s="22">
        <f t="shared" si="71"/>
        <v>0</v>
      </c>
      <c r="K641" s="22"/>
      <c r="L641" s="23"/>
      <c r="M641" s="22"/>
      <c r="N641" s="23"/>
      <c r="O641" s="24"/>
      <c r="P641" s="24"/>
      <c r="Q641" s="24"/>
      <c r="R641" s="24"/>
      <c r="S641" s="24"/>
      <c r="T641" s="24"/>
      <c r="U641" s="41" t="str">
        <f t="shared" si="68"/>
        <v>SS Taxes, Employer Share - Extracurricular</v>
      </c>
      <c r="V641" s="48">
        <f>Budget!H141</f>
        <v>0</v>
      </c>
      <c r="W641" s="1" t="e">
        <f t="shared" si="69"/>
        <v>#VALUE!</v>
      </c>
      <c r="Z641" s="1" t="s">
        <v>205</v>
      </c>
      <c r="AA641" s="1">
        <v>303101</v>
      </c>
    </row>
    <row r="642" spans="5:27" x14ac:dyDescent="0.2">
      <c r="E642" s="4" t="e">
        <f t="shared" si="66"/>
        <v>#VALUE!</v>
      </c>
      <c r="G642" s="9" t="e">
        <f t="shared" si="70"/>
        <v>#VALUE!</v>
      </c>
      <c r="H642" s="9" t="s">
        <v>205</v>
      </c>
      <c r="I642" s="22" t="str">
        <f t="shared" si="67"/>
        <v>756102</v>
      </c>
      <c r="J642" s="22">
        <f t="shared" si="71"/>
        <v>0</v>
      </c>
      <c r="K642" s="22"/>
      <c r="L642" s="23"/>
      <c r="M642" s="22"/>
      <c r="N642" s="23"/>
      <c r="O642" s="24"/>
      <c r="P642" s="24"/>
      <c r="Q642" s="24"/>
      <c r="R642" s="24"/>
      <c r="S642" s="24"/>
      <c r="T642" s="24"/>
      <c r="U642" s="41" t="str">
        <f t="shared" si="68"/>
        <v>Life &amp; Disability Insurance - Extracurricular</v>
      </c>
      <c r="V642" s="48">
        <f>Budget!H142</f>
        <v>0</v>
      </c>
      <c r="W642" s="1" t="e">
        <f t="shared" si="69"/>
        <v>#VALUE!</v>
      </c>
      <c r="Z642" s="1" t="s">
        <v>205</v>
      </c>
      <c r="AA642" s="1">
        <v>303101</v>
      </c>
    </row>
    <row r="643" spans="5:27" x14ac:dyDescent="0.2">
      <c r="E643" s="4" t="e">
        <f t="shared" si="66"/>
        <v>#VALUE!</v>
      </c>
      <c r="G643" s="9" t="e">
        <f t="shared" si="70"/>
        <v>#VALUE!</v>
      </c>
      <c r="H643" s="9" t="s">
        <v>205</v>
      </c>
      <c r="I643" s="22" t="str">
        <f t="shared" si="67"/>
        <v>756106</v>
      </c>
      <c r="J643" s="22">
        <f t="shared" si="71"/>
        <v>0</v>
      </c>
      <c r="K643" s="22"/>
      <c r="L643" s="23"/>
      <c r="M643" s="22"/>
      <c r="N643" s="23"/>
      <c r="O643" s="24"/>
      <c r="P643" s="24"/>
      <c r="Q643" s="24"/>
      <c r="R643" s="24"/>
      <c r="S643" s="24"/>
      <c r="T643" s="24"/>
      <c r="U643" s="41" t="str">
        <f t="shared" si="68"/>
        <v>Retirement - Extracurricular</v>
      </c>
      <c r="V643" s="48">
        <f>Budget!H143</f>
        <v>0</v>
      </c>
      <c r="W643" s="1" t="e">
        <f t="shared" si="69"/>
        <v>#VALUE!</v>
      </c>
      <c r="Z643" s="1" t="s">
        <v>205</v>
      </c>
      <c r="AA643" s="1">
        <v>303101</v>
      </c>
    </row>
    <row r="644" spans="5:27" x14ac:dyDescent="0.2">
      <c r="E644" s="4" t="e">
        <f t="shared" si="66"/>
        <v>#VALUE!</v>
      </c>
      <c r="G644" s="9" t="e">
        <f t="shared" si="70"/>
        <v>#VALUE!</v>
      </c>
      <c r="H644" s="9" t="s">
        <v>205</v>
      </c>
      <c r="I644" s="22" t="str">
        <f t="shared" si="67"/>
        <v>756111</v>
      </c>
      <c r="J644" s="22">
        <f t="shared" si="71"/>
        <v>0</v>
      </c>
      <c r="K644" s="22"/>
      <c r="L644" s="23"/>
      <c r="M644" s="22"/>
      <c r="N644" s="23"/>
      <c r="O644" s="24"/>
      <c r="P644" s="24"/>
      <c r="Q644" s="24"/>
      <c r="R644" s="24"/>
      <c r="S644" s="24"/>
      <c r="T644" s="24"/>
      <c r="U644" s="41" t="str">
        <f t="shared" si="68"/>
        <v>Health Insurance - Extracurricular</v>
      </c>
      <c r="V644" s="48">
        <f>Budget!H144</f>
        <v>0</v>
      </c>
      <c r="W644" s="1" t="e">
        <f t="shared" si="69"/>
        <v>#VALUE!</v>
      </c>
      <c r="Z644" s="1" t="s">
        <v>205</v>
      </c>
      <c r="AA644" s="1">
        <v>303101</v>
      </c>
    </row>
    <row r="645" spans="5:27" x14ac:dyDescent="0.2">
      <c r="E645" s="4" t="e">
        <f t="shared" si="66"/>
        <v>#VALUE!</v>
      </c>
      <c r="G645" s="9" t="e">
        <f t="shared" si="70"/>
        <v>#VALUE!</v>
      </c>
      <c r="H645" s="9" t="s">
        <v>205</v>
      </c>
      <c r="I645" s="22" t="str">
        <f t="shared" si="67"/>
        <v>756240</v>
      </c>
      <c r="J645" s="22">
        <f t="shared" si="71"/>
        <v>0</v>
      </c>
      <c r="K645" s="22"/>
      <c r="L645" s="23"/>
      <c r="M645" s="22"/>
      <c r="N645" s="23"/>
      <c r="O645" s="24"/>
      <c r="P645" s="24"/>
      <c r="Q645" s="24"/>
      <c r="R645" s="24"/>
      <c r="S645" s="24"/>
      <c r="T645" s="24"/>
      <c r="U645" s="41" t="str">
        <f t="shared" si="68"/>
        <v>Student Activities Expenditures</v>
      </c>
      <c r="V645" s="48">
        <f>Budget!H145</f>
        <v>0</v>
      </c>
      <c r="W645" s="1" t="e">
        <f t="shared" si="69"/>
        <v>#VALUE!</v>
      </c>
      <c r="Z645" s="1" t="s">
        <v>205</v>
      </c>
      <c r="AA645" s="1">
        <v>303101</v>
      </c>
    </row>
    <row r="646" spans="5:27" x14ac:dyDescent="0.2">
      <c r="E646" s="4" t="e">
        <f t="shared" si="66"/>
        <v>#VALUE!</v>
      </c>
      <c r="G646" s="9" t="e">
        <f t="shared" si="70"/>
        <v>#VALUE!</v>
      </c>
      <c r="H646" s="9" t="s">
        <v>205</v>
      </c>
      <c r="I646" s="22" t="str">
        <f t="shared" si="67"/>
        <v>776004</v>
      </c>
      <c r="J646" s="22">
        <f t="shared" si="71"/>
        <v>0</v>
      </c>
      <c r="K646" s="22"/>
      <c r="L646" s="23"/>
      <c r="M646" s="22"/>
      <c r="N646" s="23"/>
      <c r="O646" s="24"/>
      <c r="P646" s="24"/>
      <c r="Q646" s="24"/>
      <c r="R646" s="24"/>
      <c r="S646" s="24"/>
      <c r="T646" s="24"/>
      <c r="U646" s="41" t="str">
        <f t="shared" si="68"/>
        <v>Salaries - Coaches</v>
      </c>
      <c r="V646" s="48">
        <f>Budget!H146</f>
        <v>0</v>
      </c>
      <c r="W646" s="1" t="e">
        <f t="shared" si="69"/>
        <v>#VALUE!</v>
      </c>
      <c r="Z646" s="1" t="s">
        <v>205</v>
      </c>
      <c r="AA646" s="1">
        <v>303101</v>
      </c>
    </row>
    <row r="647" spans="5:27" x14ac:dyDescent="0.2">
      <c r="E647" s="4" t="e">
        <f t="shared" si="66"/>
        <v>#VALUE!</v>
      </c>
      <c r="G647" s="9" t="e">
        <f t="shared" si="70"/>
        <v>#VALUE!</v>
      </c>
      <c r="H647" s="9" t="s">
        <v>205</v>
      </c>
      <c r="I647" s="22" t="str">
        <f t="shared" si="67"/>
        <v>776101</v>
      </c>
      <c r="J647" s="22">
        <f t="shared" si="71"/>
        <v>0</v>
      </c>
      <c r="K647" s="22"/>
      <c r="L647" s="23"/>
      <c r="M647" s="22"/>
      <c r="N647" s="23"/>
      <c r="O647" s="24"/>
      <c r="P647" s="24"/>
      <c r="Q647" s="24"/>
      <c r="R647" s="24"/>
      <c r="S647" s="24"/>
      <c r="T647" s="24"/>
      <c r="U647" s="41" t="str">
        <f t="shared" si="68"/>
        <v>SS Taxes, Employer Share - Coaches</v>
      </c>
      <c r="V647" s="48">
        <f>Budget!H147</f>
        <v>0</v>
      </c>
      <c r="W647" s="1" t="e">
        <f t="shared" si="69"/>
        <v>#VALUE!</v>
      </c>
      <c r="Z647" s="1" t="s">
        <v>205</v>
      </c>
      <c r="AA647" s="1">
        <v>303101</v>
      </c>
    </row>
    <row r="648" spans="5:27" x14ac:dyDescent="0.2">
      <c r="E648" s="4" t="e">
        <f t="shared" si="66"/>
        <v>#VALUE!</v>
      </c>
      <c r="G648" s="9" t="e">
        <f t="shared" si="70"/>
        <v>#VALUE!</v>
      </c>
      <c r="H648" s="9" t="s">
        <v>205</v>
      </c>
      <c r="I648" s="22" t="str">
        <f t="shared" si="67"/>
        <v>776102</v>
      </c>
      <c r="J648" s="22">
        <f t="shared" si="71"/>
        <v>0</v>
      </c>
      <c r="K648" s="22"/>
      <c r="L648" s="23"/>
      <c r="M648" s="22"/>
      <c r="N648" s="23"/>
      <c r="O648" s="24"/>
      <c r="P648" s="24"/>
      <c r="Q648" s="24"/>
      <c r="R648" s="24"/>
      <c r="S648" s="24"/>
      <c r="T648" s="24"/>
      <c r="U648" s="41" t="str">
        <f t="shared" si="68"/>
        <v>Life &amp; Disability Insurance - Coaches</v>
      </c>
      <c r="V648" s="48">
        <f>Budget!H148</f>
        <v>0</v>
      </c>
      <c r="W648" s="1" t="e">
        <f t="shared" si="69"/>
        <v>#VALUE!</v>
      </c>
      <c r="Z648" s="1" t="s">
        <v>205</v>
      </c>
      <c r="AA648" s="1">
        <v>303101</v>
      </c>
    </row>
    <row r="649" spans="5:27" x14ac:dyDescent="0.2">
      <c r="E649" s="4" t="e">
        <f t="shared" si="66"/>
        <v>#VALUE!</v>
      </c>
      <c r="G649" s="9" t="e">
        <f t="shared" si="70"/>
        <v>#VALUE!</v>
      </c>
      <c r="H649" s="9" t="s">
        <v>205</v>
      </c>
      <c r="I649" s="22" t="str">
        <f t="shared" si="67"/>
        <v>776106</v>
      </c>
      <c r="J649" s="22">
        <f t="shared" si="71"/>
        <v>0</v>
      </c>
      <c r="K649" s="22"/>
      <c r="L649" s="23"/>
      <c r="M649" s="22"/>
      <c r="N649" s="23"/>
      <c r="O649" s="24"/>
      <c r="P649" s="24"/>
      <c r="Q649" s="24"/>
      <c r="R649" s="24"/>
      <c r="S649" s="24"/>
      <c r="T649" s="24"/>
      <c r="U649" s="41" t="str">
        <f t="shared" si="68"/>
        <v>Retirement - Coaches</v>
      </c>
      <c r="V649" s="48">
        <f>Budget!H149</f>
        <v>0</v>
      </c>
      <c r="W649" s="1" t="e">
        <f t="shared" si="69"/>
        <v>#VALUE!</v>
      </c>
      <c r="Z649" s="1" t="s">
        <v>205</v>
      </c>
      <c r="AA649" s="1">
        <v>303101</v>
      </c>
    </row>
    <row r="650" spans="5:27" x14ac:dyDescent="0.2">
      <c r="E650" s="4" t="e">
        <f t="shared" si="66"/>
        <v>#VALUE!</v>
      </c>
      <c r="G650" s="9" t="e">
        <f t="shared" si="70"/>
        <v>#VALUE!</v>
      </c>
      <c r="H650" s="9" t="s">
        <v>205</v>
      </c>
      <c r="I650" s="22" t="str">
        <f t="shared" si="67"/>
        <v>776111</v>
      </c>
      <c r="J650" s="22">
        <f t="shared" si="71"/>
        <v>0</v>
      </c>
      <c r="K650" s="22"/>
      <c r="L650" s="23"/>
      <c r="M650" s="22"/>
      <c r="N650" s="23"/>
      <c r="O650" s="24"/>
      <c r="P650" s="24"/>
      <c r="Q650" s="24"/>
      <c r="R650" s="24"/>
      <c r="S650" s="24"/>
      <c r="T650" s="24"/>
      <c r="U650" s="41" t="str">
        <f t="shared" si="68"/>
        <v>Health Insurance - Coaches</v>
      </c>
      <c r="V650" s="48">
        <f>Budget!H150</f>
        <v>0</v>
      </c>
      <c r="W650" s="1" t="e">
        <f t="shared" si="69"/>
        <v>#VALUE!</v>
      </c>
      <c r="Z650" s="1" t="s">
        <v>205</v>
      </c>
      <c r="AA650" s="1">
        <v>303101</v>
      </c>
    </row>
    <row r="651" spans="5:27" x14ac:dyDescent="0.2">
      <c r="E651" s="4" t="e">
        <f t="shared" si="66"/>
        <v>#VALUE!</v>
      </c>
      <c r="G651" s="9" t="e">
        <f t="shared" si="70"/>
        <v>#VALUE!</v>
      </c>
      <c r="H651" s="9" t="s">
        <v>205</v>
      </c>
      <c r="I651" s="22" t="str">
        <f t="shared" si="67"/>
        <v>776205</v>
      </c>
      <c r="J651" s="22">
        <f t="shared" si="71"/>
        <v>0</v>
      </c>
      <c r="K651" s="22"/>
      <c r="L651" s="23"/>
      <c r="M651" s="22"/>
      <c r="N651" s="23"/>
      <c r="O651" s="24"/>
      <c r="P651" s="24"/>
      <c r="Q651" s="24"/>
      <c r="R651" s="24"/>
      <c r="S651" s="24"/>
      <c r="T651" s="24"/>
      <c r="U651" s="41" t="str">
        <f t="shared" si="68"/>
        <v>Contracted Services - Athletic</v>
      </c>
      <c r="V651" s="48">
        <f>Budget!H151</f>
        <v>0</v>
      </c>
      <c r="W651" s="1" t="e">
        <f t="shared" si="69"/>
        <v>#VALUE!</v>
      </c>
      <c r="Z651" s="1" t="s">
        <v>205</v>
      </c>
      <c r="AA651" s="1">
        <v>303101</v>
      </c>
    </row>
    <row r="652" spans="5:27" x14ac:dyDescent="0.2">
      <c r="E652" s="4" t="e">
        <f t="shared" si="66"/>
        <v>#VALUE!</v>
      </c>
      <c r="G652" s="9" t="e">
        <f t="shared" si="70"/>
        <v>#VALUE!</v>
      </c>
      <c r="H652" s="9" t="s">
        <v>205</v>
      </c>
      <c r="I652" s="22" t="str">
        <f t="shared" si="67"/>
        <v>776350</v>
      </c>
      <c r="J652" s="22">
        <f t="shared" si="71"/>
        <v>0</v>
      </c>
      <c r="K652" s="22"/>
      <c r="L652" s="23"/>
      <c r="M652" s="22"/>
      <c r="N652" s="23"/>
      <c r="O652" s="24"/>
      <c r="P652" s="24"/>
      <c r="Q652" s="24"/>
      <c r="R652" s="24"/>
      <c r="S652" s="24"/>
      <c r="T652" s="24"/>
      <c r="U652" s="41" t="str">
        <f t="shared" si="68"/>
        <v>Athletic Expenditures</v>
      </c>
      <c r="V652" s="48">
        <f>Budget!H152</f>
        <v>0</v>
      </c>
      <c r="W652" s="1" t="e">
        <f t="shared" si="69"/>
        <v>#VALUE!</v>
      </c>
      <c r="Z652" s="1" t="s">
        <v>205</v>
      </c>
      <c r="AA652" s="1">
        <v>303101</v>
      </c>
    </row>
    <row r="653" spans="5:27" x14ac:dyDescent="0.2">
      <c r="E653" s="4" t="e">
        <f t="shared" si="66"/>
        <v>#VALUE!</v>
      </c>
      <c r="G653" s="9" t="e">
        <f t="shared" si="70"/>
        <v>#VALUE!</v>
      </c>
      <c r="H653" s="9" t="s">
        <v>205</v>
      </c>
      <c r="I653" s="22" t="str">
        <f t="shared" si="67"/>
        <v>781004</v>
      </c>
      <c r="J653" s="22">
        <f t="shared" si="71"/>
        <v>0</v>
      </c>
      <c r="K653" s="22"/>
      <c r="L653" s="23"/>
      <c r="M653" s="22"/>
      <c r="N653" s="23"/>
      <c r="O653" s="24"/>
      <c r="P653" s="24"/>
      <c r="Q653" s="24"/>
      <c r="R653" s="24"/>
      <c r="S653" s="24"/>
      <c r="T653" s="24"/>
      <c r="U653" s="41" t="str">
        <f t="shared" si="68"/>
        <v>Salaries - Cafeteria</v>
      </c>
      <c r="V653" s="48">
        <f>Budget!H153</f>
        <v>0</v>
      </c>
      <c r="W653" s="1" t="e">
        <f t="shared" si="69"/>
        <v>#VALUE!</v>
      </c>
      <c r="Z653" s="1" t="s">
        <v>205</v>
      </c>
      <c r="AA653" s="1">
        <v>303101</v>
      </c>
    </row>
    <row r="654" spans="5:27" x14ac:dyDescent="0.2">
      <c r="E654" s="4" t="e">
        <f t="shared" si="66"/>
        <v>#VALUE!</v>
      </c>
      <c r="G654" s="9" t="e">
        <f t="shared" si="70"/>
        <v>#VALUE!</v>
      </c>
      <c r="H654" s="9" t="s">
        <v>205</v>
      </c>
      <c r="I654" s="22" t="str">
        <f t="shared" si="67"/>
        <v>781101</v>
      </c>
      <c r="J654" s="22">
        <f t="shared" si="71"/>
        <v>0</v>
      </c>
      <c r="K654" s="22"/>
      <c r="L654" s="23"/>
      <c r="M654" s="22"/>
      <c r="N654" s="23"/>
      <c r="O654" s="24"/>
      <c r="P654" s="24"/>
      <c r="Q654" s="24"/>
      <c r="R654" s="24"/>
      <c r="S654" s="24"/>
      <c r="T654" s="24"/>
      <c r="U654" s="41" t="str">
        <f t="shared" si="68"/>
        <v>SS Taxes, Empoyer Share - Cafeteria</v>
      </c>
      <c r="V654" s="48">
        <f>Budget!H154</f>
        <v>0</v>
      </c>
      <c r="W654" s="1" t="e">
        <f t="shared" si="69"/>
        <v>#VALUE!</v>
      </c>
      <c r="Z654" s="1" t="s">
        <v>205</v>
      </c>
      <c r="AA654" s="1">
        <v>303101</v>
      </c>
    </row>
    <row r="655" spans="5:27" x14ac:dyDescent="0.2">
      <c r="E655" s="4" t="e">
        <f t="shared" si="66"/>
        <v>#VALUE!</v>
      </c>
      <c r="G655" s="9" t="e">
        <f t="shared" si="70"/>
        <v>#VALUE!</v>
      </c>
      <c r="H655" s="9" t="s">
        <v>205</v>
      </c>
      <c r="I655" s="22" t="str">
        <f t="shared" si="67"/>
        <v>781102</v>
      </c>
      <c r="J655" s="22">
        <f t="shared" si="71"/>
        <v>0</v>
      </c>
      <c r="K655" s="22"/>
      <c r="L655" s="23"/>
      <c r="M655" s="22"/>
      <c r="N655" s="23"/>
      <c r="O655" s="24"/>
      <c r="P655" s="24"/>
      <c r="Q655" s="24"/>
      <c r="R655" s="24"/>
      <c r="S655" s="24"/>
      <c r="T655" s="24"/>
      <c r="U655" s="41" t="str">
        <f t="shared" si="68"/>
        <v>Life &amp; Disability Insurance - Cafeteria</v>
      </c>
      <c r="V655" s="48">
        <f>Budget!H155</f>
        <v>0</v>
      </c>
      <c r="W655" s="1" t="e">
        <f t="shared" si="69"/>
        <v>#VALUE!</v>
      </c>
      <c r="Z655" s="1" t="s">
        <v>205</v>
      </c>
      <c r="AA655" s="1">
        <v>303101</v>
      </c>
    </row>
    <row r="656" spans="5:27" x14ac:dyDescent="0.2">
      <c r="E656" s="4" t="e">
        <f t="shared" si="66"/>
        <v>#VALUE!</v>
      </c>
      <c r="G656" s="9" t="e">
        <f t="shared" si="70"/>
        <v>#VALUE!</v>
      </c>
      <c r="H656" s="9" t="s">
        <v>205</v>
      </c>
      <c r="I656" s="22" t="str">
        <f t="shared" si="67"/>
        <v>781106</v>
      </c>
      <c r="J656" s="22">
        <f t="shared" si="71"/>
        <v>0</v>
      </c>
      <c r="K656" s="22"/>
      <c r="L656" s="23"/>
      <c r="M656" s="22"/>
      <c r="N656" s="23"/>
      <c r="O656" s="24"/>
      <c r="P656" s="24"/>
      <c r="Q656" s="24"/>
      <c r="R656" s="24"/>
      <c r="S656" s="24"/>
      <c r="T656" s="24"/>
      <c r="U656" s="41" t="str">
        <f t="shared" si="68"/>
        <v>Retirement-Cafeteria</v>
      </c>
      <c r="V656" s="48">
        <f>Budget!H156</f>
        <v>0</v>
      </c>
      <c r="W656" s="1" t="e">
        <f t="shared" si="69"/>
        <v>#VALUE!</v>
      </c>
      <c r="Z656" s="1" t="s">
        <v>205</v>
      </c>
      <c r="AA656" s="1">
        <v>303101</v>
      </c>
    </row>
    <row r="657" spans="5:27" x14ac:dyDescent="0.2">
      <c r="E657" s="4" t="e">
        <f t="shared" si="66"/>
        <v>#VALUE!</v>
      </c>
      <c r="G657" s="9" t="e">
        <f t="shared" si="70"/>
        <v>#VALUE!</v>
      </c>
      <c r="H657" s="9" t="s">
        <v>205</v>
      </c>
      <c r="I657" s="22" t="str">
        <f t="shared" si="67"/>
        <v>781111</v>
      </c>
      <c r="J657" s="22">
        <f t="shared" si="71"/>
        <v>0</v>
      </c>
      <c r="K657" s="22"/>
      <c r="L657" s="23"/>
      <c r="M657" s="22"/>
      <c r="N657" s="23"/>
      <c r="O657" s="24"/>
      <c r="P657" s="24"/>
      <c r="Q657" s="24"/>
      <c r="R657" s="24"/>
      <c r="S657" s="24"/>
      <c r="T657" s="24"/>
      <c r="U657" s="41" t="str">
        <f t="shared" si="68"/>
        <v>Health Insurance - Cafeteria</v>
      </c>
      <c r="V657" s="48">
        <f>Budget!H157</f>
        <v>0</v>
      </c>
      <c r="W657" s="1" t="e">
        <f t="shared" si="69"/>
        <v>#VALUE!</v>
      </c>
      <c r="Z657" s="1" t="s">
        <v>205</v>
      </c>
      <c r="AA657" s="1">
        <v>303101</v>
      </c>
    </row>
    <row r="658" spans="5:27" x14ac:dyDescent="0.2">
      <c r="E658" s="4" t="e">
        <f t="shared" si="66"/>
        <v>#VALUE!</v>
      </c>
      <c r="G658" s="9" t="e">
        <f t="shared" si="70"/>
        <v>#VALUE!</v>
      </c>
      <c r="H658" s="9" t="s">
        <v>205</v>
      </c>
      <c r="I658" s="22" t="str">
        <f t="shared" si="67"/>
        <v>781320</v>
      </c>
      <c r="J658" s="22">
        <f t="shared" si="71"/>
        <v>0</v>
      </c>
      <c r="K658" s="22"/>
      <c r="L658" s="23"/>
      <c r="M658" s="22"/>
      <c r="N658" s="23"/>
      <c r="O658" s="24"/>
      <c r="P658" s="24"/>
      <c r="Q658" s="24"/>
      <c r="R658" s="24"/>
      <c r="S658" s="24"/>
      <c r="T658" s="24"/>
      <c r="U658" s="41" t="str">
        <f t="shared" si="68"/>
        <v>Supplies-Cafeteria</v>
      </c>
      <c r="V658" s="48">
        <f>Budget!H158</f>
        <v>0</v>
      </c>
      <c r="W658" s="1" t="e">
        <f t="shared" si="69"/>
        <v>#VALUE!</v>
      </c>
      <c r="Z658" s="1" t="s">
        <v>205</v>
      </c>
      <c r="AA658" s="1">
        <v>303101</v>
      </c>
    </row>
    <row r="659" spans="5:27" x14ac:dyDescent="0.2">
      <c r="E659" s="4" t="e">
        <f t="shared" si="66"/>
        <v>#VALUE!</v>
      </c>
      <c r="G659" s="9" t="e">
        <f t="shared" si="70"/>
        <v>#VALUE!</v>
      </c>
      <c r="H659" s="9" t="s">
        <v>205</v>
      </c>
      <c r="I659" s="22" t="str">
        <f t="shared" si="67"/>
        <v>781350</v>
      </c>
      <c r="J659" s="22">
        <f t="shared" si="71"/>
        <v>0</v>
      </c>
      <c r="K659" s="22"/>
      <c r="L659" s="23"/>
      <c r="M659" s="22"/>
      <c r="N659" s="23"/>
      <c r="O659" s="24"/>
      <c r="P659" s="24"/>
      <c r="Q659" s="24"/>
      <c r="R659" s="24"/>
      <c r="S659" s="24"/>
      <c r="T659" s="24"/>
      <c r="U659" s="41" t="str">
        <f t="shared" si="68"/>
        <v>Other Expenditures-Cafeteria</v>
      </c>
      <c r="V659" s="48">
        <f>Budget!H159</f>
        <v>0</v>
      </c>
      <c r="W659" s="1" t="e">
        <f t="shared" si="69"/>
        <v>#VALUE!</v>
      </c>
      <c r="Z659" s="1" t="s">
        <v>205</v>
      </c>
      <c r="AA659" s="1">
        <v>303101</v>
      </c>
    </row>
    <row r="660" spans="5:27" x14ac:dyDescent="0.2">
      <c r="E660" s="4" t="e">
        <f t="shared" si="66"/>
        <v>#VALUE!</v>
      </c>
      <c r="G660" s="9" t="e">
        <f t="shared" si="70"/>
        <v>#VALUE!</v>
      </c>
      <c r="H660" s="9" t="s">
        <v>205</v>
      </c>
      <c r="I660" s="22" t="str">
        <f t="shared" si="67"/>
        <v>781442</v>
      </c>
      <c r="J660" s="22">
        <f t="shared" si="71"/>
        <v>0</v>
      </c>
      <c r="K660" s="22"/>
      <c r="L660" s="23"/>
      <c r="M660" s="22"/>
      <c r="N660" s="23"/>
      <c r="O660" s="24"/>
      <c r="P660" s="24"/>
      <c r="Q660" s="24"/>
      <c r="R660" s="24"/>
      <c r="S660" s="24"/>
      <c r="T660" s="24"/>
      <c r="U660" s="41" t="str">
        <f t="shared" si="68"/>
        <v>Food and Beverage - Cafeteria</v>
      </c>
      <c r="V660" s="48">
        <f>Budget!H160</f>
        <v>0</v>
      </c>
      <c r="W660" s="1" t="e">
        <f t="shared" si="69"/>
        <v>#VALUE!</v>
      </c>
      <c r="Z660" s="1" t="s">
        <v>205</v>
      </c>
      <c r="AA660" s="1">
        <v>303101</v>
      </c>
    </row>
    <row r="661" spans="5:27" x14ac:dyDescent="0.2">
      <c r="E661" s="4" t="e">
        <f t="shared" si="66"/>
        <v>#VALUE!</v>
      </c>
      <c r="G661" s="9" t="e">
        <f t="shared" si="70"/>
        <v>#VALUE!</v>
      </c>
      <c r="H661" s="9" t="s">
        <v>205</v>
      </c>
      <c r="I661" s="22" t="str">
        <f t="shared" si="67"/>
        <v>781701</v>
      </c>
      <c r="J661" s="22">
        <f t="shared" si="71"/>
        <v>0</v>
      </c>
      <c r="K661" s="22"/>
      <c r="L661" s="23"/>
      <c r="M661" s="22"/>
      <c r="N661" s="23"/>
      <c r="O661" s="24"/>
      <c r="P661" s="24"/>
      <c r="Q661" s="24"/>
      <c r="R661" s="24"/>
      <c r="S661" s="24"/>
      <c r="T661" s="24"/>
      <c r="U661" s="41" t="str">
        <f t="shared" si="68"/>
        <v>Equipment-Cafeteria</v>
      </c>
      <c r="V661" s="48">
        <f>Budget!H161</f>
        <v>0</v>
      </c>
      <c r="W661" s="1" t="e">
        <f t="shared" si="69"/>
        <v>#VALUE!</v>
      </c>
      <c r="Z661" s="1" t="s">
        <v>205</v>
      </c>
      <c r="AA661" s="1">
        <v>303101</v>
      </c>
    </row>
    <row r="662" spans="5:27" x14ac:dyDescent="0.2">
      <c r="E662" s="4" t="e">
        <f t="shared" si="66"/>
        <v>#VALUE!</v>
      </c>
      <c r="G662" s="9" t="e">
        <f t="shared" si="70"/>
        <v>#VALUE!</v>
      </c>
      <c r="H662" s="9" t="s">
        <v>205</v>
      </c>
      <c r="I662" s="22" t="str">
        <f t="shared" si="67"/>
        <v>781702</v>
      </c>
      <c r="J662" s="22">
        <f t="shared" si="71"/>
        <v>0</v>
      </c>
      <c r="K662" s="22"/>
      <c r="L662" s="23"/>
      <c r="M662" s="22"/>
      <c r="N662" s="23"/>
      <c r="O662" s="24"/>
      <c r="P662" s="24"/>
      <c r="Q662" s="24"/>
      <c r="R662" s="24"/>
      <c r="S662" s="24"/>
      <c r="T662" s="24"/>
      <c r="U662" s="41" t="str">
        <f t="shared" si="68"/>
        <v>Utilities-Cafeteria</v>
      </c>
      <c r="V662" s="48">
        <f>Budget!H162</f>
        <v>0</v>
      </c>
      <c r="W662" s="1" t="e">
        <f t="shared" si="69"/>
        <v>#VALUE!</v>
      </c>
      <c r="Z662" s="1" t="s">
        <v>205</v>
      </c>
      <c r="AA662" s="1">
        <v>303101</v>
      </c>
    </row>
    <row r="663" spans="5:27" x14ac:dyDescent="0.2">
      <c r="E663" s="4" t="e">
        <f t="shared" si="66"/>
        <v>#VALUE!</v>
      </c>
      <c r="G663" s="9" t="e">
        <f t="shared" si="70"/>
        <v>#VALUE!</v>
      </c>
      <c r="H663" s="9" t="s">
        <v>205</v>
      </c>
      <c r="I663" s="22" t="str">
        <f t="shared" si="67"/>
        <v>781703</v>
      </c>
      <c r="J663" s="22">
        <f t="shared" si="71"/>
        <v>0</v>
      </c>
      <c r="K663" s="22"/>
      <c r="L663" s="23"/>
      <c r="M663" s="22"/>
      <c r="N663" s="23"/>
      <c r="O663" s="24"/>
      <c r="P663" s="24"/>
      <c r="Q663" s="24"/>
      <c r="R663" s="24"/>
      <c r="S663" s="24"/>
      <c r="T663" s="24"/>
      <c r="U663" s="41" t="str">
        <f t="shared" si="68"/>
        <v>Repairs &amp; Maintenance-Cafeteria</v>
      </c>
      <c r="V663" s="48">
        <f>Budget!H163</f>
        <v>0</v>
      </c>
      <c r="W663" s="1" t="e">
        <f t="shared" si="69"/>
        <v>#VALUE!</v>
      </c>
      <c r="Z663" s="1" t="s">
        <v>205</v>
      </c>
      <c r="AA663" s="1">
        <v>303101</v>
      </c>
    </row>
    <row r="664" spans="5:27" x14ac:dyDescent="0.2">
      <c r="E664" s="4" t="e">
        <f t="shared" si="66"/>
        <v>#VALUE!</v>
      </c>
      <c r="G664" s="9" t="e">
        <f t="shared" si="70"/>
        <v>#VALUE!</v>
      </c>
      <c r="H664" s="9" t="s">
        <v>205</v>
      </c>
      <c r="I664" s="22" t="str">
        <f t="shared" si="67"/>
        <v>796500</v>
      </c>
      <c r="J664" s="22">
        <f t="shared" si="71"/>
        <v>0</v>
      </c>
      <c r="K664" s="22"/>
      <c r="L664" s="23"/>
      <c r="M664" s="22"/>
      <c r="N664" s="23"/>
      <c r="O664" s="24"/>
      <c r="P664" s="24"/>
      <c r="Q664" s="24"/>
      <c r="R664" s="24"/>
      <c r="S664" s="24"/>
      <c r="T664" s="24"/>
      <c r="U664" s="41" t="str">
        <f t="shared" si="68"/>
        <v>Student Services</v>
      </c>
      <c r="V664" s="48">
        <f>Budget!H164</f>
        <v>0</v>
      </c>
      <c r="W664" s="1" t="e">
        <f t="shared" si="69"/>
        <v>#VALUE!</v>
      </c>
      <c r="Z664" s="1" t="s">
        <v>205</v>
      </c>
      <c r="AA664" s="1">
        <v>303101</v>
      </c>
    </row>
    <row r="665" spans="5:27" x14ac:dyDescent="0.2">
      <c r="E665" s="4" t="e">
        <f t="shared" si="66"/>
        <v>#VALUE!</v>
      </c>
      <c r="G665" s="9" t="e">
        <f t="shared" si="70"/>
        <v>#VALUE!</v>
      </c>
      <c r="H665" s="9" t="s">
        <v>205</v>
      </c>
      <c r="I665" s="22" t="str">
        <f t="shared" si="67"/>
        <v>796530</v>
      </c>
      <c r="J665" s="22">
        <f t="shared" si="71"/>
        <v>0</v>
      </c>
      <c r="K665" s="22"/>
      <c r="L665" s="23"/>
      <c r="M665" s="22"/>
      <c r="N665" s="23"/>
      <c r="O665" s="24"/>
      <c r="P665" s="24"/>
      <c r="Q665" s="24"/>
      <c r="R665" s="24"/>
      <c r="S665" s="24"/>
      <c r="T665" s="24"/>
      <c r="U665" s="41" t="str">
        <f t="shared" si="68"/>
        <v>Pupil Transportation (Net)</v>
      </c>
      <c r="V665" s="48">
        <f>Budget!H165</f>
        <v>0</v>
      </c>
      <c r="W665" s="1" t="e">
        <f t="shared" si="69"/>
        <v>#VALUE!</v>
      </c>
      <c r="Z665" s="1" t="s">
        <v>205</v>
      </c>
      <c r="AA665" s="1">
        <v>303101</v>
      </c>
    </row>
    <row r="666" spans="5:27" x14ac:dyDescent="0.2">
      <c r="E666" s="4" t="e">
        <f t="shared" ref="E666:E729" si="72">DATE(YEAR(E498),MONTH(E498)+1,DAY(E498))</f>
        <v>#VALUE!</v>
      </c>
      <c r="G666" s="9" t="e">
        <f t="shared" si="70"/>
        <v>#VALUE!</v>
      </c>
      <c r="H666" s="9" t="s">
        <v>205</v>
      </c>
      <c r="I666" s="22" t="str">
        <f t="shared" si="67"/>
        <v>816004</v>
      </c>
      <c r="J666" s="22">
        <f t="shared" si="71"/>
        <v>0</v>
      </c>
      <c r="K666" s="22"/>
      <c r="L666" s="23"/>
      <c r="M666" s="22"/>
      <c r="N666" s="23"/>
      <c r="O666" s="24"/>
      <c r="P666" s="24"/>
      <c r="Q666" s="24"/>
      <c r="R666" s="24"/>
      <c r="S666" s="24"/>
      <c r="T666" s="24"/>
      <c r="U666" s="41" t="str">
        <f t="shared" si="68"/>
        <v xml:space="preserve">Salaries - Extended Day Care </v>
      </c>
      <c r="V666" s="48">
        <f>Budget!H166</f>
        <v>0</v>
      </c>
      <c r="W666" s="1" t="e">
        <f t="shared" si="69"/>
        <v>#VALUE!</v>
      </c>
      <c r="Z666" s="1" t="s">
        <v>205</v>
      </c>
      <c r="AA666" s="1">
        <v>303101</v>
      </c>
    </row>
    <row r="667" spans="5:27" x14ac:dyDescent="0.2">
      <c r="E667" s="4" t="e">
        <f t="shared" si="72"/>
        <v>#VALUE!</v>
      </c>
      <c r="G667" s="9" t="e">
        <f t="shared" si="70"/>
        <v>#VALUE!</v>
      </c>
      <c r="H667" s="9" t="s">
        <v>205</v>
      </c>
      <c r="I667" s="22" t="str">
        <f t="shared" si="67"/>
        <v>816101</v>
      </c>
      <c r="J667" s="22">
        <f t="shared" si="71"/>
        <v>0</v>
      </c>
      <c r="K667" s="22"/>
      <c r="L667" s="23"/>
      <c r="M667" s="22"/>
      <c r="N667" s="23"/>
      <c r="O667" s="24"/>
      <c r="P667" s="24"/>
      <c r="Q667" s="24"/>
      <c r="R667" s="24"/>
      <c r="S667" s="24"/>
      <c r="T667" s="24"/>
      <c r="U667" s="41" t="str">
        <f t="shared" si="68"/>
        <v>SS Taxes, Employer Share - Extended Day Care</v>
      </c>
      <c r="V667" s="48">
        <f>Budget!H167</f>
        <v>0</v>
      </c>
      <c r="W667" s="1" t="e">
        <f t="shared" si="69"/>
        <v>#VALUE!</v>
      </c>
      <c r="Z667" s="1" t="s">
        <v>205</v>
      </c>
      <c r="AA667" s="1">
        <v>303101</v>
      </c>
    </row>
    <row r="668" spans="5:27" x14ac:dyDescent="0.2">
      <c r="E668" s="4" t="e">
        <f t="shared" si="72"/>
        <v>#VALUE!</v>
      </c>
      <c r="G668" s="9" t="e">
        <f t="shared" si="70"/>
        <v>#VALUE!</v>
      </c>
      <c r="H668" s="9" t="s">
        <v>205</v>
      </c>
      <c r="I668" s="22" t="str">
        <f t="shared" si="67"/>
        <v>816102</v>
      </c>
      <c r="J668" s="22">
        <f t="shared" si="71"/>
        <v>0</v>
      </c>
      <c r="K668" s="22"/>
      <c r="L668" s="23"/>
      <c r="M668" s="22"/>
      <c r="N668" s="23"/>
      <c r="O668" s="24"/>
      <c r="P668" s="24"/>
      <c r="Q668" s="24"/>
      <c r="R668" s="24"/>
      <c r="S668" s="24"/>
      <c r="T668" s="24"/>
      <c r="U668" s="41" t="str">
        <f t="shared" si="68"/>
        <v>Life &amp; Disability Insurance - Extended Day Care</v>
      </c>
      <c r="V668" s="48">
        <f>Budget!H168</f>
        <v>0</v>
      </c>
      <c r="W668" s="1" t="e">
        <f t="shared" si="69"/>
        <v>#VALUE!</v>
      </c>
      <c r="Z668" s="1" t="s">
        <v>205</v>
      </c>
      <c r="AA668" s="1">
        <v>303101</v>
      </c>
    </row>
    <row r="669" spans="5:27" x14ac:dyDescent="0.2">
      <c r="E669" s="4" t="e">
        <f t="shared" si="72"/>
        <v>#VALUE!</v>
      </c>
      <c r="G669" s="9" t="e">
        <f t="shared" si="70"/>
        <v>#VALUE!</v>
      </c>
      <c r="H669" s="9" t="s">
        <v>205</v>
      </c>
      <c r="I669" s="22" t="str">
        <f t="shared" si="67"/>
        <v>816106</v>
      </c>
      <c r="J669" s="22">
        <f t="shared" si="71"/>
        <v>0</v>
      </c>
      <c r="K669" s="22"/>
      <c r="L669" s="23"/>
      <c r="M669" s="22"/>
      <c r="N669" s="23"/>
      <c r="O669" s="24"/>
      <c r="P669" s="24"/>
      <c r="Q669" s="24"/>
      <c r="R669" s="24"/>
      <c r="S669" s="24"/>
      <c r="T669" s="24"/>
      <c r="U669" s="41" t="str">
        <f t="shared" si="68"/>
        <v>Retirement - Extended Day Care</v>
      </c>
      <c r="V669" s="48">
        <f>Budget!H169</f>
        <v>0</v>
      </c>
      <c r="W669" s="1" t="e">
        <f t="shared" ref="W669:W682" si="73">$H$6</f>
        <v>#VALUE!</v>
      </c>
      <c r="Z669" s="1" t="s">
        <v>205</v>
      </c>
      <c r="AA669" s="1">
        <v>303101</v>
      </c>
    </row>
    <row r="670" spans="5:27" x14ac:dyDescent="0.2">
      <c r="E670" s="4" t="e">
        <f t="shared" si="72"/>
        <v>#VALUE!</v>
      </c>
      <c r="F670" s="2"/>
      <c r="G670" s="2" t="e">
        <f t="shared" si="70"/>
        <v>#VALUE!</v>
      </c>
      <c r="H670" s="9" t="s">
        <v>205</v>
      </c>
      <c r="I670" s="42" t="str">
        <f t="shared" si="67"/>
        <v>816111</v>
      </c>
      <c r="J670" s="22">
        <f t="shared" si="71"/>
        <v>0</v>
      </c>
      <c r="K670" s="43"/>
      <c r="L670" s="24"/>
      <c r="M670" s="43"/>
      <c r="N670" s="24"/>
      <c r="O670" s="44"/>
      <c r="P670" s="44"/>
      <c r="Q670" s="44"/>
      <c r="R670" s="44"/>
      <c r="S670" s="44"/>
      <c r="T670" s="44"/>
      <c r="U670" s="22" t="str">
        <f t="shared" si="68"/>
        <v>Health Insurance - Extended Day Care</v>
      </c>
      <c r="V670" s="48">
        <f>Budget!H170</f>
        <v>0</v>
      </c>
      <c r="W670" s="1" t="e">
        <f t="shared" si="73"/>
        <v>#VALUE!</v>
      </c>
      <c r="X670" s="7"/>
      <c r="Y670" s="7"/>
      <c r="Z670" s="1" t="s">
        <v>205</v>
      </c>
      <c r="AA670" s="1">
        <v>303101</v>
      </c>
    </row>
    <row r="671" spans="5:27" x14ac:dyDescent="0.2">
      <c r="E671" s="4" t="e">
        <f t="shared" si="72"/>
        <v>#VALUE!</v>
      </c>
      <c r="G671" s="9" t="e">
        <f t="shared" si="70"/>
        <v>#VALUE!</v>
      </c>
      <c r="H671" s="9" t="s">
        <v>205</v>
      </c>
      <c r="I671" s="22" t="str">
        <f t="shared" si="67"/>
        <v>816320</v>
      </c>
      <c r="J671" s="22">
        <f t="shared" si="71"/>
        <v>0</v>
      </c>
      <c r="K671" s="22"/>
      <c r="L671" s="23"/>
      <c r="M671" s="22"/>
      <c r="N671" s="23"/>
      <c r="O671" s="24"/>
      <c r="P671" s="24"/>
      <c r="Q671" s="24"/>
      <c r="R671" s="24"/>
      <c r="S671" s="24"/>
      <c r="T671" s="24"/>
      <c r="U671" s="41" t="str">
        <f t="shared" si="68"/>
        <v>Supplies - Extended Day Care</v>
      </c>
      <c r="V671" s="48">
        <f>Budget!H171</f>
        <v>0</v>
      </c>
      <c r="W671" s="1" t="e">
        <f t="shared" si="73"/>
        <v>#VALUE!</v>
      </c>
      <c r="Z671" s="1" t="s">
        <v>205</v>
      </c>
      <c r="AA671" s="1">
        <v>303101</v>
      </c>
    </row>
    <row r="672" spans="5:27" x14ac:dyDescent="0.2">
      <c r="E672" s="4" t="e">
        <f t="shared" si="72"/>
        <v>#VALUE!</v>
      </c>
      <c r="G672" s="9" t="e">
        <f t="shared" si="70"/>
        <v>#VALUE!</v>
      </c>
      <c r="H672" s="9" t="s">
        <v>205</v>
      </c>
      <c r="I672" s="22" t="str">
        <f t="shared" si="67"/>
        <v>816350</v>
      </c>
      <c r="J672" s="22">
        <f t="shared" si="71"/>
        <v>0</v>
      </c>
      <c r="K672" s="22"/>
      <c r="L672" s="23"/>
      <c r="M672" s="22"/>
      <c r="N672" s="23"/>
      <c r="O672" s="24"/>
      <c r="P672" s="24"/>
      <c r="Q672" s="24"/>
      <c r="R672" s="24"/>
      <c r="S672" s="24"/>
      <c r="T672" s="24"/>
      <c r="U672" s="41" t="str">
        <f t="shared" si="68"/>
        <v>Other Expenditures Extended Day Care</v>
      </c>
      <c r="V672" s="48">
        <f>Budget!H172</f>
        <v>0</v>
      </c>
      <c r="W672" s="1" t="e">
        <f t="shared" si="73"/>
        <v>#VALUE!</v>
      </c>
      <c r="Z672" s="1" t="s">
        <v>205</v>
      </c>
      <c r="AA672" s="1">
        <v>303101</v>
      </c>
    </row>
    <row r="673" spans="5:27" x14ac:dyDescent="0.2">
      <c r="E673" s="4" t="e">
        <f t="shared" si="72"/>
        <v>#VALUE!</v>
      </c>
      <c r="G673" s="9" t="e">
        <f t="shared" si="70"/>
        <v>#VALUE!</v>
      </c>
      <c r="H673" s="9" t="s">
        <v>205</v>
      </c>
      <c r="I673" s="22" t="str">
        <f t="shared" si="67"/>
        <v>816422</v>
      </c>
      <c r="J673" s="22">
        <f t="shared" si="71"/>
        <v>0</v>
      </c>
      <c r="K673" s="22"/>
      <c r="L673" s="23"/>
      <c r="M673" s="22"/>
      <c r="N673" s="23"/>
      <c r="O673" s="24"/>
      <c r="P673" s="24"/>
      <c r="Q673" s="24"/>
      <c r="R673" s="24"/>
      <c r="S673" s="24"/>
      <c r="T673" s="24"/>
      <c r="U673" s="41" t="str">
        <f t="shared" si="68"/>
        <v>Food &amp; Beverages</v>
      </c>
      <c r="V673" s="48">
        <f>Budget!H173</f>
        <v>0</v>
      </c>
      <c r="W673" s="1" t="e">
        <f t="shared" si="73"/>
        <v>#VALUE!</v>
      </c>
      <c r="Z673" s="1" t="s">
        <v>205</v>
      </c>
      <c r="AA673" s="1">
        <v>303101</v>
      </c>
    </row>
    <row r="674" spans="5:27" x14ac:dyDescent="0.2">
      <c r="E674" s="4" t="e">
        <f t="shared" si="72"/>
        <v>#VALUE!</v>
      </c>
      <c r="G674" s="9" t="e">
        <f t="shared" si="70"/>
        <v>#VALUE!</v>
      </c>
      <c r="H674" s="9" t="s">
        <v>205</v>
      </c>
      <c r="I674" s="22" t="str">
        <f t="shared" si="67"/>
        <v>839001</v>
      </c>
      <c r="J674" s="22">
        <f t="shared" si="71"/>
        <v>0</v>
      </c>
      <c r="K674" s="22"/>
      <c r="L674" s="23"/>
      <c r="M674" s="22"/>
      <c r="N674" s="23"/>
      <c r="O674" s="24"/>
      <c r="P674" s="24"/>
      <c r="Q674" s="24"/>
      <c r="R674" s="24"/>
      <c r="S674" s="24"/>
      <c r="T674" s="24"/>
      <c r="U674" s="41" t="str">
        <f t="shared" si="68"/>
        <v>Interest Payments - All Sources</v>
      </c>
      <c r="V674" s="48">
        <f>Budget!H174</f>
        <v>0</v>
      </c>
      <c r="W674" s="1" t="e">
        <f t="shared" si="73"/>
        <v>#VALUE!</v>
      </c>
      <c r="Z674" s="1" t="s">
        <v>205</v>
      </c>
      <c r="AA674" s="1">
        <v>303101</v>
      </c>
    </row>
    <row r="675" spans="5:27" x14ac:dyDescent="0.2">
      <c r="E675" s="4" t="e">
        <f t="shared" si="72"/>
        <v>#VALUE!</v>
      </c>
      <c r="G675" s="9" t="e">
        <f t="shared" si="70"/>
        <v>#VALUE!</v>
      </c>
      <c r="H675" s="9" t="s">
        <v>205</v>
      </c>
      <c r="I675" s="22" t="str">
        <f t="shared" si="67"/>
        <v>839005</v>
      </c>
      <c r="J675" s="22">
        <f t="shared" si="71"/>
        <v>0</v>
      </c>
      <c r="K675" s="22"/>
      <c r="L675" s="23"/>
      <c r="M675" s="22"/>
      <c r="N675" s="23"/>
      <c r="O675" s="24"/>
      <c r="P675" s="24"/>
      <c r="Q675" s="24"/>
      <c r="R675" s="24"/>
      <c r="S675" s="24"/>
      <c r="T675" s="24"/>
      <c r="U675" s="41" t="str">
        <f t="shared" si="68"/>
        <v>Interest Payments - Non-Diocesan Sources</v>
      </c>
      <c r="V675" s="48">
        <f>Budget!H175</f>
        <v>0</v>
      </c>
      <c r="W675" s="1" t="e">
        <f t="shared" si="73"/>
        <v>#VALUE!</v>
      </c>
      <c r="Z675" s="1" t="s">
        <v>205</v>
      </c>
      <c r="AA675" s="1">
        <v>303101</v>
      </c>
    </row>
    <row r="676" spans="5:27" x14ac:dyDescent="0.2">
      <c r="E676" s="4" t="e">
        <f t="shared" si="72"/>
        <v>#VALUE!</v>
      </c>
      <c r="G676" s="9" t="e">
        <f t="shared" si="70"/>
        <v>#VALUE!</v>
      </c>
      <c r="H676" s="9" t="s">
        <v>205</v>
      </c>
      <c r="I676" s="22" t="str">
        <f t="shared" si="67"/>
        <v>859310</v>
      </c>
      <c r="J676" s="22">
        <f t="shared" si="71"/>
        <v>0</v>
      </c>
      <c r="K676" s="22"/>
      <c r="L676" s="23"/>
      <c r="M676" s="22"/>
      <c r="N676" s="23"/>
      <c r="O676" s="24"/>
      <c r="P676" s="24"/>
      <c r="Q676" s="24"/>
      <c r="R676" s="24"/>
      <c r="S676" s="24"/>
      <c r="T676" s="24"/>
      <c r="U676" s="41" t="str">
        <f t="shared" si="68"/>
        <v>Capital Expense Paid to Parish</v>
      </c>
      <c r="V676" s="48">
        <f>Budget!H176</f>
        <v>0</v>
      </c>
      <c r="W676" s="1" t="e">
        <f t="shared" si="73"/>
        <v>#VALUE!</v>
      </c>
      <c r="Z676" s="1" t="s">
        <v>205</v>
      </c>
      <c r="AA676" s="1">
        <v>303101</v>
      </c>
    </row>
    <row r="677" spans="5:27" x14ac:dyDescent="0.2">
      <c r="E677" s="4" t="e">
        <f t="shared" si="72"/>
        <v>#VALUE!</v>
      </c>
      <c r="G677" s="9" t="e">
        <f t="shared" si="70"/>
        <v>#VALUE!</v>
      </c>
      <c r="H677" s="9" t="s">
        <v>205</v>
      </c>
      <c r="I677" s="22" t="str">
        <f t="shared" si="67"/>
        <v>862062</v>
      </c>
      <c r="J677" s="22">
        <f t="shared" si="71"/>
        <v>0</v>
      </c>
      <c r="K677" s="22"/>
      <c r="L677" s="23"/>
      <c r="M677" s="22"/>
      <c r="N677" s="23"/>
      <c r="O677" s="24"/>
      <c r="P677" s="24"/>
      <c r="Q677" s="24"/>
      <c r="R677" s="24"/>
      <c r="S677" s="24"/>
      <c r="T677" s="24"/>
      <c r="U677" s="41" t="str">
        <f t="shared" si="68"/>
        <v>Unrestricted Donation Expense</v>
      </c>
      <c r="V677" s="48">
        <f>Budget!H177</f>
        <v>0</v>
      </c>
      <c r="W677" s="1" t="e">
        <f t="shared" si="73"/>
        <v>#VALUE!</v>
      </c>
      <c r="Z677" s="1" t="s">
        <v>205</v>
      </c>
      <c r="AA677" s="1">
        <v>303101</v>
      </c>
    </row>
    <row r="678" spans="5:27" x14ac:dyDescent="0.2">
      <c r="E678" s="4" t="e">
        <f t="shared" si="72"/>
        <v>#VALUE!</v>
      </c>
      <c r="G678" s="9" t="e">
        <f t="shared" si="70"/>
        <v>#VALUE!</v>
      </c>
      <c r="H678" s="9" t="s">
        <v>205</v>
      </c>
      <c r="I678" s="22" t="str">
        <f t="shared" si="67"/>
        <v>862063</v>
      </c>
      <c r="J678" s="22">
        <f t="shared" si="71"/>
        <v>0</v>
      </c>
      <c r="K678" s="22"/>
      <c r="L678" s="23"/>
      <c r="M678" s="22"/>
      <c r="N678" s="23"/>
      <c r="O678" s="24"/>
      <c r="P678" s="24"/>
      <c r="Q678" s="24"/>
      <c r="R678" s="24"/>
      <c r="S678" s="24"/>
      <c r="T678" s="24"/>
      <c r="U678" s="41" t="str">
        <f t="shared" si="68"/>
        <v>Fundraising - Pledges</v>
      </c>
      <c r="V678" s="48">
        <f>Budget!H178</f>
        <v>0</v>
      </c>
      <c r="W678" s="1" t="e">
        <f t="shared" si="73"/>
        <v>#VALUE!</v>
      </c>
      <c r="Z678" s="1" t="s">
        <v>205</v>
      </c>
      <c r="AA678" s="1">
        <v>303101</v>
      </c>
    </row>
    <row r="679" spans="5:27" x14ac:dyDescent="0.2">
      <c r="E679" s="4" t="e">
        <f t="shared" si="72"/>
        <v>#VALUE!</v>
      </c>
      <c r="G679" s="9" t="e">
        <f t="shared" si="70"/>
        <v>#VALUE!</v>
      </c>
      <c r="H679" s="9" t="s">
        <v>205</v>
      </c>
      <c r="I679" s="22" t="str">
        <f t="shared" si="67"/>
        <v>862065</v>
      </c>
      <c r="J679" s="22">
        <f t="shared" si="71"/>
        <v>0</v>
      </c>
      <c r="K679" s="22"/>
      <c r="L679" s="23"/>
      <c r="M679" s="22"/>
      <c r="N679" s="23"/>
      <c r="O679" s="24"/>
      <c r="P679" s="24"/>
      <c r="Q679" s="24"/>
      <c r="R679" s="24"/>
      <c r="S679" s="24"/>
      <c r="T679" s="24"/>
      <c r="U679" s="41" t="str">
        <f t="shared" si="68"/>
        <v>Fundraising - Athletic Complex</v>
      </c>
      <c r="V679" s="48">
        <f>Budget!H179</f>
        <v>0</v>
      </c>
      <c r="W679" s="1" t="e">
        <f t="shared" si="73"/>
        <v>#VALUE!</v>
      </c>
      <c r="Z679" s="1" t="s">
        <v>205</v>
      </c>
      <c r="AA679" s="1">
        <v>303101</v>
      </c>
    </row>
    <row r="680" spans="5:27" x14ac:dyDescent="0.2">
      <c r="E680" s="4" t="e">
        <f t="shared" si="72"/>
        <v>#VALUE!</v>
      </c>
      <c r="G680" s="9" t="e">
        <f t="shared" si="70"/>
        <v>#VALUE!</v>
      </c>
      <c r="H680" s="9" t="s">
        <v>205</v>
      </c>
      <c r="I680" s="22" t="str">
        <f t="shared" si="67"/>
        <v>862069</v>
      </c>
      <c r="J680" s="22">
        <f t="shared" si="71"/>
        <v>0</v>
      </c>
      <c r="K680" s="22"/>
      <c r="L680" s="23"/>
      <c r="M680" s="22"/>
      <c r="N680" s="23"/>
      <c r="O680" s="24"/>
      <c r="P680" s="24"/>
      <c r="Q680" s="24"/>
      <c r="R680" s="24"/>
      <c r="S680" s="24"/>
      <c r="T680" s="24"/>
      <c r="U680" s="41" t="str">
        <f t="shared" si="68"/>
        <v>Fundraising - Misc</v>
      </c>
      <c r="V680" s="48">
        <f>Budget!H180</f>
        <v>0</v>
      </c>
      <c r="W680" s="1" t="e">
        <f t="shared" si="73"/>
        <v>#VALUE!</v>
      </c>
      <c r="Z680" s="1" t="s">
        <v>205</v>
      </c>
      <c r="AA680" s="1">
        <v>303101</v>
      </c>
    </row>
    <row r="681" spans="5:27" x14ac:dyDescent="0.2">
      <c r="E681" s="4" t="e">
        <f t="shared" si="72"/>
        <v>#VALUE!</v>
      </c>
      <c r="F681" s="2"/>
      <c r="G681" s="2" t="e">
        <f t="shared" si="70"/>
        <v>#VALUE!</v>
      </c>
      <c r="H681" s="7" t="s">
        <v>205</v>
      </c>
      <c r="I681" s="6">
        <f t="shared" si="67"/>
        <v>303101</v>
      </c>
      <c r="J681" s="1">
        <f t="shared" si="71"/>
        <v>0</v>
      </c>
      <c r="K681" s="3"/>
      <c r="M681" s="3"/>
      <c r="O681" s="5"/>
      <c r="P681" s="5"/>
      <c r="Q681" s="5"/>
      <c r="R681" s="5"/>
      <c r="S681" s="5"/>
      <c r="T681" s="5"/>
      <c r="U681" s="1" t="str">
        <f t="shared" si="68"/>
        <v>NET GAIN OR LOSS:</v>
      </c>
      <c r="V681" s="49">
        <f>Budget!H183</f>
        <v>0</v>
      </c>
      <c r="W681" s="1" t="e">
        <f t="shared" si="73"/>
        <v>#VALUE!</v>
      </c>
      <c r="X681" s="7"/>
      <c r="Y681" s="7"/>
      <c r="Z681" s="7" t="s">
        <v>205</v>
      </c>
      <c r="AA681" s="1">
        <v>303101</v>
      </c>
    </row>
    <row r="682" spans="5:27" x14ac:dyDescent="0.2">
      <c r="E682" s="4" t="e">
        <f t="shared" si="72"/>
        <v>#VALUE!</v>
      </c>
      <c r="G682" s="9" t="e">
        <f t="shared" si="70"/>
        <v>#VALUE!</v>
      </c>
      <c r="H682" s="9" t="s">
        <v>205</v>
      </c>
      <c r="I682" s="19" t="str">
        <f t="shared" si="67"/>
        <v>412010</v>
      </c>
      <c r="J682" s="19">
        <f>$D$4</f>
        <v>0</v>
      </c>
      <c r="K682" s="19"/>
      <c r="L682" s="20"/>
      <c r="M682" s="19"/>
      <c r="N682" s="20"/>
      <c r="O682" s="21"/>
      <c r="P682" s="21"/>
      <c r="Q682" s="21"/>
      <c r="R682" s="21"/>
      <c r="S682" s="21"/>
      <c r="T682" s="21"/>
      <c r="U682" s="40" t="str">
        <f t="shared" si="68"/>
        <v>Cost to Educate</v>
      </c>
      <c r="V682" s="47">
        <f>-Budget!I10</f>
        <v>0</v>
      </c>
      <c r="W682" s="1" t="e">
        <f t="shared" si="73"/>
        <v>#VALUE!</v>
      </c>
      <c r="Z682" s="1" t="s">
        <v>205</v>
      </c>
      <c r="AA682" s="1">
        <v>303101</v>
      </c>
    </row>
    <row r="683" spans="5:27" x14ac:dyDescent="0.2">
      <c r="E683" s="4" t="e">
        <f t="shared" si="72"/>
        <v>#VALUE!</v>
      </c>
      <c r="G683" s="9" t="e">
        <f t="shared" si="70"/>
        <v>#VALUE!</v>
      </c>
      <c r="H683" s="9" t="s">
        <v>205</v>
      </c>
      <c r="I683" s="19" t="str">
        <f t="shared" si="67"/>
        <v>412405</v>
      </c>
      <c r="J683" s="19">
        <f t="shared" ref="J683:J743" si="74">$D$4</f>
        <v>0</v>
      </c>
      <c r="K683" s="19"/>
      <c r="L683" s="20"/>
      <c r="M683" s="19"/>
      <c r="N683" s="20"/>
      <c r="O683" s="21"/>
      <c r="P683" s="21"/>
      <c r="Q683" s="21"/>
      <c r="R683" s="21"/>
      <c r="S683" s="21"/>
      <c r="T683" s="21"/>
      <c r="U683" s="40" t="str">
        <f t="shared" si="68"/>
        <v>Published Differential - Parishioner</v>
      </c>
      <c r="V683" s="47">
        <f>-Budget!I11</f>
        <v>0</v>
      </c>
      <c r="W683" s="1" t="e">
        <f t="shared" ref="W683:W714" si="75">$H$6</f>
        <v>#VALUE!</v>
      </c>
      <c r="Z683" s="1" t="s">
        <v>205</v>
      </c>
      <c r="AA683" s="1">
        <v>303101</v>
      </c>
    </row>
    <row r="684" spans="5:27" x14ac:dyDescent="0.2">
      <c r="E684" s="4" t="e">
        <f t="shared" si="72"/>
        <v>#VALUE!</v>
      </c>
      <c r="G684" s="9" t="e">
        <f t="shared" ref="G684:G743" si="76">"BV-"&amp;J684&amp;TEXT(E684,"mmyy")</f>
        <v>#VALUE!</v>
      </c>
      <c r="H684" s="9" t="s">
        <v>205</v>
      </c>
      <c r="I684" s="19" t="str">
        <f t="shared" si="67"/>
        <v>412410</v>
      </c>
      <c r="J684" s="19">
        <f t="shared" si="74"/>
        <v>0</v>
      </c>
      <c r="K684" s="19"/>
      <c r="L684" s="20"/>
      <c r="M684" s="19"/>
      <c r="N684" s="20"/>
      <c r="O684" s="21"/>
      <c r="P684" s="21"/>
      <c r="Q684" s="21"/>
      <c r="R684" s="21"/>
      <c r="S684" s="21"/>
      <c r="T684" s="21"/>
      <c r="U684" s="40" t="str">
        <f t="shared" si="68"/>
        <v>Published Differential - Non-Parishioner, Catholic</v>
      </c>
      <c r="V684" s="47">
        <f>-Budget!I12</f>
        <v>0</v>
      </c>
      <c r="W684" s="1" t="e">
        <f t="shared" si="75"/>
        <v>#VALUE!</v>
      </c>
      <c r="Z684" s="1" t="s">
        <v>205</v>
      </c>
      <c r="AA684" s="1">
        <v>303101</v>
      </c>
    </row>
    <row r="685" spans="5:27" x14ac:dyDescent="0.2">
      <c r="E685" s="4" t="e">
        <f t="shared" si="72"/>
        <v>#VALUE!</v>
      </c>
      <c r="G685" s="9" t="e">
        <f t="shared" si="76"/>
        <v>#VALUE!</v>
      </c>
      <c r="H685" s="9" t="s">
        <v>205</v>
      </c>
      <c r="I685" s="19" t="str">
        <f t="shared" si="67"/>
        <v>412415</v>
      </c>
      <c r="J685" s="19">
        <f t="shared" si="74"/>
        <v>0</v>
      </c>
      <c r="K685" s="19"/>
      <c r="L685" s="20"/>
      <c r="M685" s="19"/>
      <c r="N685" s="20"/>
      <c r="O685" s="21"/>
      <c r="P685" s="21"/>
      <c r="Q685" s="21"/>
      <c r="R685" s="21"/>
      <c r="S685" s="21"/>
      <c r="T685" s="21"/>
      <c r="U685" s="40" t="str">
        <f t="shared" si="68"/>
        <v>Published Differential - Non-Catholic</v>
      </c>
      <c r="V685" s="47">
        <f>-Budget!I13</f>
        <v>0</v>
      </c>
      <c r="W685" s="1" t="e">
        <f t="shared" si="75"/>
        <v>#VALUE!</v>
      </c>
      <c r="Z685" s="1" t="s">
        <v>205</v>
      </c>
      <c r="AA685" s="1">
        <v>303101</v>
      </c>
    </row>
    <row r="686" spans="5:27" x14ac:dyDescent="0.2">
      <c r="E686" s="4" t="e">
        <f t="shared" si="72"/>
        <v>#VALUE!</v>
      </c>
      <c r="G686" s="9" t="e">
        <f t="shared" si="76"/>
        <v>#VALUE!</v>
      </c>
      <c r="H686" s="9" t="s">
        <v>205</v>
      </c>
      <c r="I686" s="19" t="str">
        <f t="shared" si="67"/>
        <v>412420</v>
      </c>
      <c r="J686" s="19">
        <f t="shared" si="74"/>
        <v>0</v>
      </c>
      <c r="K686" s="19"/>
      <c r="L686" s="20"/>
      <c r="M686" s="19"/>
      <c r="N686" s="20"/>
      <c r="O686" s="21"/>
      <c r="P686" s="21"/>
      <c r="Q686" s="21"/>
      <c r="R686" s="21"/>
      <c r="S686" s="21"/>
      <c r="T686" s="21"/>
      <c r="U686" s="40" t="str">
        <f t="shared" si="68"/>
        <v>Published Differential - Other Status</v>
      </c>
      <c r="V686" s="47">
        <f>-Budget!I14</f>
        <v>0</v>
      </c>
      <c r="W686" s="1" t="e">
        <f t="shared" si="75"/>
        <v>#VALUE!</v>
      </c>
      <c r="Z686" s="1" t="s">
        <v>205</v>
      </c>
      <c r="AA686" s="1">
        <v>303101</v>
      </c>
    </row>
    <row r="687" spans="5:27" x14ac:dyDescent="0.2">
      <c r="E687" s="4" t="e">
        <f t="shared" si="72"/>
        <v>#VALUE!</v>
      </c>
      <c r="G687" s="9" t="e">
        <f t="shared" si="76"/>
        <v>#VALUE!</v>
      </c>
      <c r="H687" s="9" t="s">
        <v>205</v>
      </c>
      <c r="I687" s="19" t="str">
        <f t="shared" si="67"/>
        <v>412505</v>
      </c>
      <c r="J687" s="19">
        <f t="shared" si="74"/>
        <v>0</v>
      </c>
      <c r="K687" s="19"/>
      <c r="L687" s="20"/>
      <c r="M687" s="19"/>
      <c r="N687" s="20"/>
      <c r="O687" s="21"/>
      <c r="P687" s="21"/>
      <c r="Q687" s="21"/>
      <c r="R687" s="21"/>
      <c r="S687" s="21"/>
      <c r="T687" s="21"/>
      <c r="U687" s="40" t="str">
        <f t="shared" si="68"/>
        <v>Published Discounts</v>
      </c>
      <c r="V687" s="47">
        <f>-Budget!I15</f>
        <v>0</v>
      </c>
      <c r="W687" s="1" t="e">
        <f t="shared" si="75"/>
        <v>#VALUE!</v>
      </c>
      <c r="Z687" s="1" t="s">
        <v>205</v>
      </c>
      <c r="AA687" s="1">
        <v>303101</v>
      </c>
    </row>
    <row r="688" spans="5:27" x14ac:dyDescent="0.2">
      <c r="E688" s="4" t="e">
        <f t="shared" si="72"/>
        <v>#VALUE!</v>
      </c>
      <c r="G688" s="9" t="e">
        <f t="shared" si="76"/>
        <v>#VALUE!</v>
      </c>
      <c r="H688" s="9" t="s">
        <v>205</v>
      </c>
      <c r="I688" s="19" t="str">
        <f t="shared" si="67"/>
        <v>414001</v>
      </c>
      <c r="J688" s="19">
        <f t="shared" si="74"/>
        <v>0</v>
      </c>
      <c r="K688" s="19"/>
      <c r="L688" s="20"/>
      <c r="M688" s="19"/>
      <c r="N688" s="20"/>
      <c r="O688" s="21"/>
      <c r="P688" s="21"/>
      <c r="Q688" s="21"/>
      <c r="R688" s="21"/>
      <c r="S688" s="21"/>
      <c r="T688" s="21"/>
      <c r="U688" s="40" t="str">
        <f t="shared" si="68"/>
        <v>Tuition-Current Year, Parishioner</v>
      </c>
      <c r="V688" s="47">
        <f>-Budget!I16</f>
        <v>0</v>
      </c>
      <c r="W688" s="1" t="e">
        <f t="shared" si="75"/>
        <v>#VALUE!</v>
      </c>
      <c r="Z688" s="1" t="s">
        <v>205</v>
      </c>
      <c r="AA688" s="1">
        <v>303101</v>
      </c>
    </row>
    <row r="689" spans="5:27" x14ac:dyDescent="0.2">
      <c r="E689" s="4" t="e">
        <f t="shared" si="72"/>
        <v>#VALUE!</v>
      </c>
      <c r="G689" s="9" t="e">
        <f t="shared" si="76"/>
        <v>#VALUE!</v>
      </c>
      <c r="H689" s="9" t="s">
        <v>205</v>
      </c>
      <c r="I689" s="19" t="str">
        <f t="shared" si="67"/>
        <v>414002</v>
      </c>
      <c r="J689" s="19">
        <f t="shared" si="74"/>
        <v>0</v>
      </c>
      <c r="K689" s="19"/>
      <c r="L689" s="20"/>
      <c r="M689" s="19"/>
      <c r="N689" s="20"/>
      <c r="O689" s="21"/>
      <c r="P689" s="21"/>
      <c r="Q689" s="21"/>
      <c r="R689" s="21"/>
      <c r="S689" s="21"/>
      <c r="T689" s="21"/>
      <c r="U689" s="40" t="str">
        <f t="shared" si="68"/>
        <v>Tuition-Current Year, Non-Parishioner</v>
      </c>
      <c r="V689" s="47">
        <f>-Budget!I17</f>
        <v>0</v>
      </c>
      <c r="W689" s="1" t="e">
        <f t="shared" si="75"/>
        <v>#VALUE!</v>
      </c>
      <c r="Z689" s="1" t="s">
        <v>205</v>
      </c>
      <c r="AA689" s="1">
        <v>303101</v>
      </c>
    </row>
    <row r="690" spans="5:27" x14ac:dyDescent="0.2">
      <c r="E690" s="4" t="e">
        <f t="shared" si="72"/>
        <v>#VALUE!</v>
      </c>
      <c r="G690" s="9" t="e">
        <f t="shared" si="76"/>
        <v>#VALUE!</v>
      </c>
      <c r="H690" s="9" t="s">
        <v>205</v>
      </c>
      <c r="I690" s="19" t="str">
        <f t="shared" si="67"/>
        <v>414003</v>
      </c>
      <c r="J690" s="19">
        <f t="shared" si="74"/>
        <v>0</v>
      </c>
      <c r="K690" s="19"/>
      <c r="L690" s="20"/>
      <c r="M690" s="19"/>
      <c r="N690" s="20"/>
      <c r="O690" s="21"/>
      <c r="P690" s="21"/>
      <c r="Q690" s="21"/>
      <c r="R690" s="21"/>
      <c r="S690" s="21"/>
      <c r="T690" s="21"/>
      <c r="U690" s="40" t="str">
        <f t="shared" si="68"/>
        <v>Tuition-Current Year, Non-Catholic</v>
      </c>
      <c r="V690" s="47">
        <f>-Budget!I18</f>
        <v>0</v>
      </c>
      <c r="W690" s="1" t="e">
        <f t="shared" si="75"/>
        <v>#VALUE!</v>
      </c>
      <c r="Z690" s="1" t="s">
        <v>205</v>
      </c>
      <c r="AA690" s="1">
        <v>303101</v>
      </c>
    </row>
    <row r="691" spans="5:27" x14ac:dyDescent="0.2">
      <c r="E691" s="4" t="e">
        <f t="shared" si="72"/>
        <v>#VALUE!</v>
      </c>
      <c r="G691" s="9" t="e">
        <f t="shared" si="76"/>
        <v>#VALUE!</v>
      </c>
      <c r="H691" s="9" t="s">
        <v>205</v>
      </c>
      <c r="I691" s="19" t="str">
        <f t="shared" ref="I691:I754" si="77">I523</f>
        <v>414004</v>
      </c>
      <c r="J691" s="19">
        <f t="shared" si="74"/>
        <v>0</v>
      </c>
      <c r="K691" s="19"/>
      <c r="L691" s="20"/>
      <c r="M691" s="19"/>
      <c r="N691" s="20"/>
      <c r="O691" s="21"/>
      <c r="P691" s="21"/>
      <c r="Q691" s="21"/>
      <c r="R691" s="21"/>
      <c r="S691" s="21"/>
      <c r="T691" s="21"/>
      <c r="U691" s="40" t="str">
        <f t="shared" ref="U691:U754" si="78">U523</f>
        <v>Extended Day Care</v>
      </c>
      <c r="V691" s="47">
        <f>-Budget!I19</f>
        <v>0</v>
      </c>
      <c r="W691" s="1" t="e">
        <f t="shared" si="75"/>
        <v>#VALUE!</v>
      </c>
      <c r="Z691" s="1" t="s">
        <v>205</v>
      </c>
      <c r="AA691" s="1">
        <v>303101</v>
      </c>
    </row>
    <row r="692" spans="5:27" x14ac:dyDescent="0.2">
      <c r="E692" s="4" t="e">
        <f t="shared" si="72"/>
        <v>#VALUE!</v>
      </c>
      <c r="G692" s="9" t="e">
        <f t="shared" si="76"/>
        <v>#VALUE!</v>
      </c>
      <c r="H692" s="9" t="s">
        <v>205</v>
      </c>
      <c r="I692" s="19" t="str">
        <f t="shared" si="77"/>
        <v>414005</v>
      </c>
      <c r="J692" s="19">
        <f t="shared" si="74"/>
        <v>0</v>
      </c>
      <c r="K692" s="19"/>
      <c r="L692" s="20"/>
      <c r="M692" s="19"/>
      <c r="N692" s="20"/>
      <c r="O692" s="21"/>
      <c r="P692" s="21"/>
      <c r="Q692" s="21"/>
      <c r="R692" s="21"/>
      <c r="S692" s="21"/>
      <c r="T692" s="21"/>
      <c r="U692" s="40" t="str">
        <f t="shared" si="78"/>
        <v>Tuition-Prior Year</v>
      </c>
      <c r="V692" s="47">
        <f>-Budget!I20</f>
        <v>0</v>
      </c>
      <c r="W692" s="1" t="e">
        <f t="shared" si="75"/>
        <v>#VALUE!</v>
      </c>
      <c r="Z692" s="1" t="s">
        <v>205</v>
      </c>
      <c r="AA692" s="1">
        <v>303101</v>
      </c>
    </row>
    <row r="693" spans="5:27" x14ac:dyDescent="0.2">
      <c r="E693" s="4" t="e">
        <f t="shared" si="72"/>
        <v>#VALUE!</v>
      </c>
      <c r="G693" s="9" t="e">
        <f t="shared" si="76"/>
        <v>#VALUE!</v>
      </c>
      <c r="H693" s="9" t="s">
        <v>205</v>
      </c>
      <c r="I693" s="19" t="str">
        <f t="shared" si="77"/>
        <v>414006</v>
      </c>
      <c r="J693" s="19">
        <f t="shared" si="74"/>
        <v>0</v>
      </c>
      <c r="K693" s="19"/>
      <c r="L693" s="20"/>
      <c r="M693" s="19"/>
      <c r="N693" s="20"/>
      <c r="O693" s="21"/>
      <c r="P693" s="21"/>
      <c r="Q693" s="21"/>
      <c r="R693" s="21"/>
      <c r="S693" s="21"/>
      <c r="T693" s="21"/>
      <c r="U693" s="40" t="str">
        <f t="shared" si="78"/>
        <v>Academic Summer Session</v>
      </c>
      <c r="V693" s="47">
        <f>-Budget!I21</f>
        <v>0</v>
      </c>
      <c r="W693" s="1" t="e">
        <f t="shared" si="75"/>
        <v>#VALUE!</v>
      </c>
      <c r="Z693" s="1" t="s">
        <v>205</v>
      </c>
      <c r="AA693" s="1">
        <v>303101</v>
      </c>
    </row>
    <row r="694" spans="5:27" x14ac:dyDescent="0.2">
      <c r="E694" s="4" t="e">
        <f t="shared" si="72"/>
        <v>#VALUE!</v>
      </c>
      <c r="G694" s="9" t="e">
        <f t="shared" si="76"/>
        <v>#VALUE!</v>
      </c>
      <c r="H694" s="9" t="s">
        <v>205</v>
      </c>
      <c r="I694" s="19" t="str">
        <f t="shared" si="77"/>
        <v>414007</v>
      </c>
      <c r="J694" s="19">
        <f t="shared" si="74"/>
        <v>0</v>
      </c>
      <c r="K694" s="19"/>
      <c r="L694" s="20"/>
      <c r="M694" s="19"/>
      <c r="N694" s="20"/>
      <c r="O694" s="21"/>
      <c r="P694" s="21"/>
      <c r="Q694" s="21"/>
      <c r="R694" s="21"/>
      <c r="S694" s="21"/>
      <c r="T694" s="21"/>
      <c r="U694" s="40" t="str">
        <f t="shared" si="78"/>
        <v>Registration Fee-Current Year</v>
      </c>
      <c r="V694" s="47">
        <f>-Budget!I22</f>
        <v>0</v>
      </c>
      <c r="W694" s="1" t="e">
        <f t="shared" si="75"/>
        <v>#VALUE!</v>
      </c>
      <c r="Z694" s="1" t="s">
        <v>205</v>
      </c>
      <c r="AA694" s="1">
        <v>303101</v>
      </c>
    </row>
    <row r="695" spans="5:27" x14ac:dyDescent="0.2">
      <c r="E695" s="4" t="e">
        <f t="shared" si="72"/>
        <v>#VALUE!</v>
      </c>
      <c r="G695" s="9" t="e">
        <f t="shared" si="76"/>
        <v>#VALUE!</v>
      </c>
      <c r="H695" s="9" t="s">
        <v>205</v>
      </c>
      <c r="I695" s="19" t="str">
        <f t="shared" si="77"/>
        <v>414008</v>
      </c>
      <c r="J695" s="19">
        <f t="shared" si="74"/>
        <v>0</v>
      </c>
      <c r="K695" s="19"/>
      <c r="L695" s="20"/>
      <c r="M695" s="19"/>
      <c r="N695" s="20"/>
      <c r="O695" s="21"/>
      <c r="P695" s="21"/>
      <c r="Q695" s="21"/>
      <c r="R695" s="21"/>
      <c r="S695" s="21"/>
      <c r="T695" s="21"/>
      <c r="U695" s="40" t="str">
        <f t="shared" si="78"/>
        <v>Student Accident Insurance Fee</v>
      </c>
      <c r="V695" s="47">
        <f>-Budget!I23</f>
        <v>0</v>
      </c>
      <c r="W695" s="1" t="e">
        <f t="shared" si="75"/>
        <v>#VALUE!</v>
      </c>
      <c r="Z695" s="1" t="s">
        <v>205</v>
      </c>
      <c r="AA695" s="1">
        <v>303101</v>
      </c>
    </row>
    <row r="696" spans="5:27" x14ac:dyDescent="0.2">
      <c r="E696" s="4" t="e">
        <f t="shared" si="72"/>
        <v>#VALUE!</v>
      </c>
      <c r="G696" s="9" t="e">
        <f t="shared" si="76"/>
        <v>#VALUE!</v>
      </c>
      <c r="H696" s="9" t="s">
        <v>205</v>
      </c>
      <c r="I696" s="19" t="str">
        <f t="shared" si="77"/>
        <v>414009</v>
      </c>
      <c r="J696" s="19">
        <f t="shared" si="74"/>
        <v>0</v>
      </c>
      <c r="K696" s="19"/>
      <c r="L696" s="20"/>
      <c r="M696" s="19"/>
      <c r="N696" s="20"/>
      <c r="O696" s="21"/>
      <c r="P696" s="21"/>
      <c r="Q696" s="21"/>
      <c r="R696" s="21"/>
      <c r="S696" s="21"/>
      <c r="T696" s="21"/>
      <c r="U696" s="40" t="str">
        <f t="shared" si="78"/>
        <v>Book Fee</v>
      </c>
      <c r="V696" s="47">
        <f>-Budget!I24</f>
        <v>0</v>
      </c>
      <c r="W696" s="1" t="e">
        <f t="shared" si="75"/>
        <v>#VALUE!</v>
      </c>
      <c r="Z696" s="1" t="s">
        <v>205</v>
      </c>
      <c r="AA696" s="1">
        <v>303101</v>
      </c>
    </row>
    <row r="697" spans="5:27" x14ac:dyDescent="0.2">
      <c r="E697" s="4" t="e">
        <f t="shared" si="72"/>
        <v>#VALUE!</v>
      </c>
      <c r="G697" s="9" t="e">
        <f t="shared" si="76"/>
        <v>#VALUE!</v>
      </c>
      <c r="H697" s="9" t="s">
        <v>205</v>
      </c>
      <c r="I697" s="19" t="str">
        <f t="shared" si="77"/>
        <v>414010</v>
      </c>
      <c r="J697" s="19">
        <f t="shared" si="74"/>
        <v>0</v>
      </c>
      <c r="K697" s="19"/>
      <c r="L697" s="20"/>
      <c r="M697" s="19"/>
      <c r="N697" s="20"/>
      <c r="O697" s="21"/>
      <c r="P697" s="21"/>
      <c r="Q697" s="21"/>
      <c r="R697" s="21"/>
      <c r="S697" s="21"/>
      <c r="T697" s="21"/>
      <c r="U697" s="40" t="str">
        <f t="shared" si="78"/>
        <v>Tuition-Scholarship/Donation from Outside</v>
      </c>
      <c r="V697" s="47">
        <f>-Budget!I25</f>
        <v>0</v>
      </c>
      <c r="W697" s="1" t="e">
        <f t="shared" si="75"/>
        <v>#VALUE!</v>
      </c>
      <c r="Z697" s="1" t="s">
        <v>205</v>
      </c>
      <c r="AA697" s="1">
        <v>303101</v>
      </c>
    </row>
    <row r="698" spans="5:27" x14ac:dyDescent="0.2">
      <c r="E698" s="4" t="e">
        <f t="shared" si="72"/>
        <v>#VALUE!</v>
      </c>
      <c r="G698" s="9" t="e">
        <f t="shared" si="76"/>
        <v>#VALUE!</v>
      </c>
      <c r="H698" s="9" t="s">
        <v>205</v>
      </c>
      <c r="I698" s="19" t="str">
        <f t="shared" si="77"/>
        <v>414011</v>
      </c>
      <c r="J698" s="19">
        <f t="shared" si="74"/>
        <v>0</v>
      </c>
      <c r="K698" s="19"/>
      <c r="L698" s="20"/>
      <c r="M698" s="19"/>
      <c r="N698" s="20"/>
      <c r="O698" s="21"/>
      <c r="P698" s="21"/>
      <c r="Q698" s="21"/>
      <c r="R698" s="21"/>
      <c r="S698" s="21"/>
      <c r="T698" s="21"/>
      <c r="U698" s="40" t="str">
        <f t="shared" si="78"/>
        <v>Tuition Insurance Fees</v>
      </c>
      <c r="V698" s="47">
        <f>-Budget!I26</f>
        <v>0</v>
      </c>
      <c r="W698" s="1" t="e">
        <f t="shared" si="75"/>
        <v>#VALUE!</v>
      </c>
      <c r="Z698" s="1" t="s">
        <v>205</v>
      </c>
      <c r="AA698" s="1">
        <v>303101</v>
      </c>
    </row>
    <row r="699" spans="5:27" x14ac:dyDescent="0.2">
      <c r="E699" s="4" t="e">
        <f t="shared" si="72"/>
        <v>#VALUE!</v>
      </c>
      <c r="G699" s="9" t="e">
        <f t="shared" si="76"/>
        <v>#VALUE!</v>
      </c>
      <c r="H699" s="9" t="s">
        <v>205</v>
      </c>
      <c r="I699" s="19" t="str">
        <f t="shared" si="77"/>
        <v>414013</v>
      </c>
      <c r="J699" s="19">
        <f t="shared" si="74"/>
        <v>0</v>
      </c>
      <c r="K699" s="19"/>
      <c r="L699" s="20"/>
      <c r="M699" s="19"/>
      <c r="N699" s="20"/>
      <c r="O699" s="21"/>
      <c r="P699" s="21"/>
      <c r="Q699" s="21"/>
      <c r="R699" s="21"/>
      <c r="S699" s="21"/>
      <c r="T699" s="21"/>
      <c r="U699" s="40" t="str">
        <f t="shared" si="78"/>
        <v>Other Fees</v>
      </c>
      <c r="V699" s="47">
        <f>-Budget!I27</f>
        <v>0</v>
      </c>
      <c r="W699" s="1" t="e">
        <f t="shared" si="75"/>
        <v>#VALUE!</v>
      </c>
      <c r="Z699" s="1" t="s">
        <v>205</v>
      </c>
      <c r="AA699" s="1">
        <v>303101</v>
      </c>
    </row>
    <row r="700" spans="5:27" x14ac:dyDescent="0.2">
      <c r="E700" s="4" t="e">
        <f t="shared" si="72"/>
        <v>#VALUE!</v>
      </c>
      <c r="G700" s="9" t="e">
        <f t="shared" si="76"/>
        <v>#VALUE!</v>
      </c>
      <c r="H700" s="9" t="s">
        <v>205</v>
      </c>
      <c r="I700" s="19" t="str">
        <f t="shared" si="77"/>
        <v>434010</v>
      </c>
      <c r="J700" s="19">
        <f t="shared" si="74"/>
        <v>0</v>
      </c>
      <c r="K700" s="19"/>
      <c r="L700" s="20"/>
      <c r="M700" s="19"/>
      <c r="N700" s="20"/>
      <c r="O700" s="21"/>
      <c r="P700" s="21"/>
      <c r="Q700" s="21"/>
      <c r="R700" s="21"/>
      <c r="S700" s="21"/>
      <c r="T700" s="21"/>
      <c r="U700" s="40" t="str">
        <f t="shared" si="78"/>
        <v>Tuition - Scholarship/Donation from Outside</v>
      </c>
      <c r="V700" s="47">
        <f>-Budget!I28</f>
        <v>0</v>
      </c>
      <c r="W700" s="1" t="e">
        <f t="shared" si="75"/>
        <v>#VALUE!</v>
      </c>
      <c r="Z700" s="1" t="s">
        <v>205</v>
      </c>
      <c r="AA700" s="1">
        <v>303101</v>
      </c>
    </row>
    <row r="701" spans="5:27" x14ac:dyDescent="0.2">
      <c r="E701" s="4" t="e">
        <f t="shared" si="72"/>
        <v>#VALUE!</v>
      </c>
      <c r="G701" s="9" t="e">
        <f t="shared" si="76"/>
        <v>#VALUE!</v>
      </c>
      <c r="H701" s="9" t="s">
        <v>205</v>
      </c>
      <c r="I701" s="19" t="str">
        <f t="shared" si="77"/>
        <v>434011</v>
      </c>
      <c r="J701" s="19">
        <f t="shared" si="74"/>
        <v>0</v>
      </c>
      <c r="K701" s="19"/>
      <c r="L701" s="20"/>
      <c r="M701" s="19"/>
      <c r="N701" s="20"/>
      <c r="O701" s="21"/>
      <c r="P701" s="21"/>
      <c r="Q701" s="21"/>
      <c r="R701" s="21"/>
      <c r="S701" s="21"/>
      <c r="T701" s="21"/>
      <c r="U701" s="40" t="str">
        <f t="shared" si="78"/>
        <v>Diocesan Tuition Assistance Reduction Grants</v>
      </c>
      <c r="V701" s="47">
        <f>-Budget!I29</f>
        <v>0</v>
      </c>
      <c r="W701" s="1" t="e">
        <f t="shared" si="75"/>
        <v>#VALUE!</v>
      </c>
      <c r="Z701" s="1" t="s">
        <v>205</v>
      </c>
      <c r="AA701" s="1">
        <v>303101</v>
      </c>
    </row>
    <row r="702" spans="5:27" x14ac:dyDescent="0.2">
      <c r="E702" s="4" t="e">
        <f t="shared" si="72"/>
        <v>#VALUE!</v>
      </c>
      <c r="G702" s="9" t="e">
        <f t="shared" si="76"/>
        <v>#VALUE!</v>
      </c>
      <c r="H702" s="9" t="s">
        <v>205</v>
      </c>
      <c r="I702" s="19" t="str">
        <f t="shared" si="77"/>
        <v>434012</v>
      </c>
      <c r="J702" s="19">
        <f t="shared" si="74"/>
        <v>0</v>
      </c>
      <c r="K702" s="19"/>
      <c r="L702" s="20"/>
      <c r="M702" s="19"/>
      <c r="N702" s="20"/>
      <c r="O702" s="21"/>
      <c r="P702" s="21"/>
      <c r="Q702" s="21"/>
      <c r="R702" s="21"/>
      <c r="S702" s="21"/>
      <c r="T702" s="21"/>
      <c r="U702" s="40" t="str">
        <f t="shared" si="78"/>
        <v>Tuition Assistance from Parish</v>
      </c>
      <c r="V702" s="47">
        <f>-Budget!I30</f>
        <v>0</v>
      </c>
      <c r="W702" s="1" t="e">
        <f t="shared" si="75"/>
        <v>#VALUE!</v>
      </c>
      <c r="Z702" s="1" t="s">
        <v>205</v>
      </c>
      <c r="AA702" s="1">
        <v>303101</v>
      </c>
    </row>
    <row r="703" spans="5:27" x14ac:dyDescent="0.2">
      <c r="E703" s="4" t="e">
        <f t="shared" si="72"/>
        <v>#VALUE!</v>
      </c>
      <c r="G703" s="9" t="e">
        <f t="shared" si="76"/>
        <v>#VALUE!</v>
      </c>
      <c r="H703" s="9" t="s">
        <v>205</v>
      </c>
      <c r="I703" s="19" t="str">
        <f t="shared" si="77"/>
        <v>434014</v>
      </c>
      <c r="J703" s="19">
        <f t="shared" si="74"/>
        <v>0</v>
      </c>
      <c r="K703" s="19"/>
      <c r="L703" s="20"/>
      <c r="M703" s="19"/>
      <c r="N703" s="20"/>
      <c r="O703" s="21"/>
      <c r="P703" s="21"/>
      <c r="Q703" s="21"/>
      <c r="R703" s="21"/>
      <c r="S703" s="21"/>
      <c r="T703" s="21"/>
      <c r="U703" s="40" t="str">
        <f t="shared" si="78"/>
        <v>Tuition Reduction</v>
      </c>
      <c r="V703" s="47">
        <f>-Budget!I31</f>
        <v>0</v>
      </c>
      <c r="W703" s="1" t="e">
        <f t="shared" si="75"/>
        <v>#VALUE!</v>
      </c>
      <c r="Z703" s="1" t="s">
        <v>205</v>
      </c>
      <c r="AA703" s="1">
        <v>303101</v>
      </c>
    </row>
    <row r="704" spans="5:27" x14ac:dyDescent="0.2">
      <c r="E704" s="4" t="e">
        <f t="shared" si="72"/>
        <v>#VALUE!</v>
      </c>
      <c r="G704" s="9" t="e">
        <f t="shared" si="76"/>
        <v>#VALUE!</v>
      </c>
      <c r="H704" s="9" t="s">
        <v>205</v>
      </c>
      <c r="I704" s="19" t="str">
        <f t="shared" si="77"/>
        <v>434015</v>
      </c>
      <c r="J704" s="19">
        <f t="shared" si="74"/>
        <v>0</v>
      </c>
      <c r="K704" s="19"/>
      <c r="L704" s="20"/>
      <c r="M704" s="19"/>
      <c r="N704" s="20"/>
      <c r="O704" s="21"/>
      <c r="P704" s="21"/>
      <c r="Q704" s="21"/>
      <c r="R704" s="21"/>
      <c r="S704" s="21"/>
      <c r="T704" s="21"/>
      <c r="U704" s="40" t="str">
        <f t="shared" si="78"/>
        <v>Tuition Discounts</v>
      </c>
      <c r="V704" s="47">
        <f>-Budget!I32</f>
        <v>0</v>
      </c>
      <c r="W704" s="1" t="e">
        <f t="shared" si="75"/>
        <v>#VALUE!</v>
      </c>
      <c r="Z704" s="1" t="s">
        <v>205</v>
      </c>
      <c r="AA704" s="1">
        <v>303101</v>
      </c>
    </row>
    <row r="705" spans="5:27" x14ac:dyDescent="0.2">
      <c r="E705" s="4" t="e">
        <f t="shared" si="72"/>
        <v>#VALUE!</v>
      </c>
      <c r="G705" s="9" t="e">
        <f t="shared" si="76"/>
        <v>#VALUE!</v>
      </c>
      <c r="H705" s="9" t="s">
        <v>205</v>
      </c>
      <c r="I705" s="19" t="str">
        <f t="shared" si="77"/>
        <v>434016</v>
      </c>
      <c r="J705" s="19">
        <f t="shared" si="74"/>
        <v>0</v>
      </c>
      <c r="K705" s="19"/>
      <c r="L705" s="20"/>
      <c r="M705" s="19"/>
      <c r="N705" s="20"/>
      <c r="O705" s="21"/>
      <c r="P705" s="21"/>
      <c r="Q705" s="21"/>
      <c r="R705" s="21"/>
      <c r="S705" s="21"/>
      <c r="T705" s="21"/>
      <c r="U705" s="40" t="str">
        <f t="shared" si="78"/>
        <v>Tuition Refunds</v>
      </c>
      <c r="V705" s="47">
        <f>-Budget!I33</f>
        <v>0</v>
      </c>
      <c r="W705" s="1" t="e">
        <f t="shared" si="75"/>
        <v>#VALUE!</v>
      </c>
      <c r="Z705" s="1" t="s">
        <v>205</v>
      </c>
      <c r="AA705" s="1">
        <v>303101</v>
      </c>
    </row>
    <row r="706" spans="5:27" x14ac:dyDescent="0.2">
      <c r="E706" s="4" t="e">
        <f t="shared" si="72"/>
        <v>#VALUE!</v>
      </c>
      <c r="G706" s="9" t="e">
        <f t="shared" si="76"/>
        <v>#VALUE!</v>
      </c>
      <c r="H706" s="9" t="s">
        <v>205</v>
      </c>
      <c r="I706" s="19" t="str">
        <f t="shared" si="77"/>
        <v>434017</v>
      </c>
      <c r="J706" s="19">
        <f t="shared" si="74"/>
        <v>0</v>
      </c>
      <c r="K706" s="19"/>
      <c r="L706" s="20"/>
      <c r="M706" s="19"/>
      <c r="N706" s="20"/>
      <c r="O706" s="21"/>
      <c r="P706" s="21"/>
      <c r="Q706" s="21"/>
      <c r="R706" s="21"/>
      <c r="S706" s="21"/>
      <c r="T706" s="21"/>
      <c r="U706" s="40" t="str">
        <f t="shared" si="78"/>
        <v>Tuition Unrecoverable</v>
      </c>
      <c r="V706" s="47">
        <f>-Budget!I34</f>
        <v>0</v>
      </c>
      <c r="W706" s="1" t="e">
        <f t="shared" si="75"/>
        <v>#VALUE!</v>
      </c>
      <c r="Z706" s="1" t="s">
        <v>205</v>
      </c>
      <c r="AA706" s="1">
        <v>303101</v>
      </c>
    </row>
    <row r="707" spans="5:27" x14ac:dyDescent="0.2">
      <c r="E707" s="4" t="e">
        <f t="shared" si="72"/>
        <v>#VALUE!</v>
      </c>
      <c r="G707" s="9" t="e">
        <f t="shared" si="76"/>
        <v>#VALUE!</v>
      </c>
      <c r="H707" s="9" t="s">
        <v>205</v>
      </c>
      <c r="I707" s="19" t="str">
        <f t="shared" si="77"/>
        <v>454018</v>
      </c>
      <c r="J707" s="19">
        <f t="shared" si="74"/>
        <v>0</v>
      </c>
      <c r="K707" s="19"/>
      <c r="L707" s="20"/>
      <c r="M707" s="19"/>
      <c r="N707" s="20"/>
      <c r="O707" s="21"/>
      <c r="P707" s="21"/>
      <c r="Q707" s="21"/>
      <c r="R707" s="21"/>
      <c r="S707" s="21"/>
      <c r="T707" s="21"/>
      <c r="U707" s="40" t="str">
        <f t="shared" si="78"/>
        <v>Parish Subsidies</v>
      </c>
      <c r="V707" s="47">
        <f>-Budget!I35</f>
        <v>0</v>
      </c>
      <c r="W707" s="1" t="e">
        <f t="shared" si="75"/>
        <v>#VALUE!</v>
      </c>
      <c r="Z707" s="1" t="s">
        <v>205</v>
      </c>
      <c r="AA707" s="1">
        <v>303101</v>
      </c>
    </row>
    <row r="708" spans="5:27" x14ac:dyDescent="0.2">
      <c r="E708" s="4" t="e">
        <f t="shared" si="72"/>
        <v>#VALUE!</v>
      </c>
      <c r="G708" s="9" t="e">
        <f t="shared" si="76"/>
        <v>#VALUE!</v>
      </c>
      <c r="H708" s="9" t="s">
        <v>205</v>
      </c>
      <c r="I708" s="19" t="str">
        <f t="shared" si="77"/>
        <v>454100</v>
      </c>
      <c r="J708" s="19">
        <f t="shared" si="74"/>
        <v>0</v>
      </c>
      <c r="K708" s="19"/>
      <c r="L708" s="20"/>
      <c r="M708" s="19"/>
      <c r="N708" s="20"/>
      <c r="O708" s="21"/>
      <c r="P708" s="21"/>
      <c r="Q708" s="21"/>
      <c r="R708" s="21"/>
      <c r="S708" s="21"/>
      <c r="T708" s="21"/>
      <c r="U708" s="40" t="str">
        <f t="shared" si="78"/>
        <v>Parish Tuition Assistnace</v>
      </c>
      <c r="V708" s="47">
        <f>-Budget!I36</f>
        <v>0</v>
      </c>
      <c r="W708" s="1" t="e">
        <f t="shared" si="75"/>
        <v>#VALUE!</v>
      </c>
      <c r="Z708" s="1" t="s">
        <v>205</v>
      </c>
      <c r="AA708" s="1">
        <v>303101</v>
      </c>
    </row>
    <row r="709" spans="5:27" x14ac:dyDescent="0.2">
      <c r="E709" s="4" t="e">
        <f t="shared" si="72"/>
        <v>#VALUE!</v>
      </c>
      <c r="G709" s="9" t="e">
        <f t="shared" si="76"/>
        <v>#VALUE!</v>
      </c>
      <c r="H709" s="9" t="s">
        <v>205</v>
      </c>
      <c r="I709" s="19" t="str">
        <f t="shared" si="77"/>
        <v>454201</v>
      </c>
      <c r="J709" s="19">
        <f t="shared" si="74"/>
        <v>0</v>
      </c>
      <c r="K709" s="19"/>
      <c r="L709" s="20"/>
      <c r="M709" s="19"/>
      <c r="N709" s="20"/>
      <c r="O709" s="21"/>
      <c r="P709" s="21"/>
      <c r="Q709" s="21"/>
      <c r="R709" s="21"/>
      <c r="S709" s="21"/>
      <c r="T709" s="21"/>
      <c r="U709" s="40" t="str">
        <f t="shared" si="78"/>
        <v>Bishops Annual Appeal (BAA)</v>
      </c>
      <c r="V709" s="47">
        <f>-Budget!I37</f>
        <v>0</v>
      </c>
      <c r="W709" s="1" t="e">
        <f t="shared" si="75"/>
        <v>#VALUE!</v>
      </c>
      <c r="Z709" s="1" t="s">
        <v>205</v>
      </c>
      <c r="AA709" s="1">
        <v>303101</v>
      </c>
    </row>
    <row r="710" spans="5:27" x14ac:dyDescent="0.2">
      <c r="E710" s="4" t="e">
        <f t="shared" si="72"/>
        <v>#VALUE!</v>
      </c>
      <c r="G710" s="9" t="e">
        <f t="shared" si="76"/>
        <v>#VALUE!</v>
      </c>
      <c r="H710" s="9" t="s">
        <v>205</v>
      </c>
      <c r="I710" s="19" t="str">
        <f t="shared" si="77"/>
        <v>454203</v>
      </c>
      <c r="J710" s="19">
        <f t="shared" si="74"/>
        <v>0</v>
      </c>
      <c r="K710" s="19"/>
      <c r="L710" s="20"/>
      <c r="M710" s="19"/>
      <c r="N710" s="20"/>
      <c r="O710" s="21"/>
      <c r="P710" s="21"/>
      <c r="Q710" s="21"/>
      <c r="R710" s="21"/>
      <c r="S710" s="21"/>
      <c r="T710" s="21"/>
      <c r="U710" s="40" t="str">
        <f t="shared" si="78"/>
        <v>Black and Indian Home Missions</v>
      </c>
      <c r="V710" s="47">
        <f>-Budget!I38</f>
        <v>0</v>
      </c>
      <c r="W710" s="1" t="e">
        <f t="shared" si="75"/>
        <v>#VALUE!</v>
      </c>
      <c r="Z710" s="1" t="s">
        <v>205</v>
      </c>
      <c r="AA710" s="1">
        <v>303101</v>
      </c>
    </row>
    <row r="711" spans="5:27" x14ac:dyDescent="0.2">
      <c r="E711" s="4" t="e">
        <f t="shared" si="72"/>
        <v>#VALUE!</v>
      </c>
      <c r="G711" s="9" t="e">
        <f t="shared" si="76"/>
        <v>#VALUE!</v>
      </c>
      <c r="H711" s="9" t="s">
        <v>205</v>
      </c>
      <c r="I711" s="19" t="str">
        <f t="shared" si="77"/>
        <v>474206</v>
      </c>
      <c r="J711" s="19">
        <f t="shared" si="74"/>
        <v>0</v>
      </c>
      <c r="K711" s="19"/>
      <c r="L711" s="20"/>
      <c r="M711" s="19"/>
      <c r="N711" s="20"/>
      <c r="O711" s="21"/>
      <c r="P711" s="21"/>
      <c r="Q711" s="21"/>
      <c r="R711" s="21"/>
      <c r="S711" s="21"/>
      <c r="T711" s="21"/>
      <c r="U711" s="40" t="str">
        <f t="shared" si="78"/>
        <v>Gifts/Donations/Bequests - Unrestricted</v>
      </c>
      <c r="V711" s="47">
        <f>-Budget!I39</f>
        <v>0</v>
      </c>
      <c r="W711" s="1" t="e">
        <f t="shared" si="75"/>
        <v>#VALUE!</v>
      </c>
      <c r="Z711" s="1" t="s">
        <v>205</v>
      </c>
      <c r="AA711" s="1">
        <v>303101</v>
      </c>
    </row>
    <row r="712" spans="5:27" x14ac:dyDescent="0.2">
      <c r="E712" s="4" t="e">
        <f t="shared" si="72"/>
        <v>#VALUE!</v>
      </c>
      <c r="G712" s="9" t="e">
        <f t="shared" si="76"/>
        <v>#VALUE!</v>
      </c>
      <c r="H712" s="9" t="s">
        <v>205</v>
      </c>
      <c r="I712" s="19" t="str">
        <f t="shared" si="77"/>
        <v>474211</v>
      </c>
      <c r="J712" s="19">
        <f t="shared" si="74"/>
        <v>0</v>
      </c>
      <c r="K712" s="19"/>
      <c r="L712" s="20"/>
      <c r="M712" s="19"/>
      <c r="N712" s="20"/>
      <c r="O712" s="21"/>
      <c r="P712" s="21"/>
      <c r="Q712" s="21"/>
      <c r="R712" s="21"/>
      <c r="S712" s="21"/>
      <c r="T712" s="21"/>
      <c r="U712" s="40" t="str">
        <f t="shared" si="78"/>
        <v>Gifts/Donations/Bequests - Restricted</v>
      </c>
      <c r="V712" s="47">
        <f>-Budget!I40</f>
        <v>0</v>
      </c>
      <c r="W712" s="1" t="e">
        <f t="shared" si="75"/>
        <v>#VALUE!</v>
      </c>
      <c r="Z712" s="1" t="s">
        <v>205</v>
      </c>
      <c r="AA712" s="1">
        <v>303101</v>
      </c>
    </row>
    <row r="713" spans="5:27" x14ac:dyDescent="0.2">
      <c r="E713" s="4" t="e">
        <f t="shared" si="72"/>
        <v>#VALUE!</v>
      </c>
      <c r="G713" s="9" t="e">
        <f t="shared" si="76"/>
        <v>#VALUE!</v>
      </c>
      <c r="H713" s="9" t="s">
        <v>205</v>
      </c>
      <c r="I713" s="19" t="str">
        <f t="shared" si="77"/>
        <v>474230</v>
      </c>
      <c r="J713" s="19">
        <f t="shared" si="74"/>
        <v>0</v>
      </c>
      <c r="K713" s="19"/>
      <c r="L713" s="20"/>
      <c r="M713" s="19"/>
      <c r="N713" s="20"/>
      <c r="O713" s="21"/>
      <c r="P713" s="21"/>
      <c r="Q713" s="21"/>
      <c r="R713" s="21"/>
      <c r="S713" s="21"/>
      <c r="T713" s="21"/>
      <c r="U713" s="40" t="str">
        <f t="shared" si="78"/>
        <v>Parents' Organizations</v>
      </c>
      <c r="V713" s="47">
        <f>-Budget!I41</f>
        <v>0</v>
      </c>
      <c r="W713" s="1" t="e">
        <f t="shared" si="75"/>
        <v>#VALUE!</v>
      </c>
      <c r="Z713" s="1" t="s">
        <v>205</v>
      </c>
      <c r="AA713" s="1">
        <v>303101</v>
      </c>
    </row>
    <row r="714" spans="5:27" x14ac:dyDescent="0.2">
      <c r="E714" s="4" t="e">
        <f t="shared" si="72"/>
        <v>#VALUE!</v>
      </c>
      <c r="G714" s="9" t="e">
        <f t="shared" si="76"/>
        <v>#VALUE!</v>
      </c>
      <c r="H714" s="9" t="s">
        <v>205</v>
      </c>
      <c r="I714" s="19" t="str">
        <f t="shared" si="77"/>
        <v>474231</v>
      </c>
      <c r="J714" s="19">
        <f t="shared" si="74"/>
        <v>0</v>
      </c>
      <c r="K714" s="19"/>
      <c r="L714" s="20"/>
      <c r="M714" s="19"/>
      <c r="N714" s="20"/>
      <c r="O714" s="21"/>
      <c r="P714" s="21"/>
      <c r="Q714" s="21"/>
      <c r="R714" s="21"/>
      <c r="S714" s="21"/>
      <c r="T714" s="21"/>
      <c r="U714" s="40" t="str">
        <f t="shared" si="78"/>
        <v>Student Fund Raising (Net)</v>
      </c>
      <c r="V714" s="47">
        <f>-Budget!I42</f>
        <v>0</v>
      </c>
      <c r="W714" s="1" t="e">
        <f t="shared" si="75"/>
        <v>#VALUE!</v>
      </c>
      <c r="Z714" s="1" t="s">
        <v>205</v>
      </c>
      <c r="AA714" s="1">
        <v>303101</v>
      </c>
    </row>
    <row r="715" spans="5:27" x14ac:dyDescent="0.2">
      <c r="E715" s="4" t="e">
        <f t="shared" si="72"/>
        <v>#VALUE!</v>
      </c>
      <c r="G715" s="9" t="e">
        <f t="shared" si="76"/>
        <v>#VALUE!</v>
      </c>
      <c r="H715" s="9" t="s">
        <v>205</v>
      </c>
      <c r="I715" s="19" t="str">
        <f t="shared" si="77"/>
        <v>474232</v>
      </c>
      <c r="J715" s="19">
        <f t="shared" si="74"/>
        <v>0</v>
      </c>
      <c r="K715" s="19"/>
      <c r="L715" s="20"/>
      <c r="M715" s="19"/>
      <c r="N715" s="20"/>
      <c r="O715" s="21"/>
      <c r="P715" s="21"/>
      <c r="Q715" s="21"/>
      <c r="R715" s="21"/>
      <c r="S715" s="21"/>
      <c r="T715" s="21"/>
      <c r="U715" s="40" t="str">
        <f t="shared" si="78"/>
        <v>Special Fund Raising Events (Net)</v>
      </c>
      <c r="V715" s="47">
        <f>-Budget!I43</f>
        <v>0</v>
      </c>
      <c r="W715" s="1" t="e">
        <f t="shared" ref="W715:W743" si="79">$H$6</f>
        <v>#VALUE!</v>
      </c>
      <c r="Z715" s="1" t="s">
        <v>205</v>
      </c>
      <c r="AA715" s="1">
        <v>303101</v>
      </c>
    </row>
    <row r="716" spans="5:27" x14ac:dyDescent="0.2">
      <c r="E716" s="4" t="e">
        <f t="shared" si="72"/>
        <v>#VALUE!</v>
      </c>
      <c r="G716" s="9" t="e">
        <f t="shared" si="76"/>
        <v>#VALUE!</v>
      </c>
      <c r="H716" s="9" t="s">
        <v>205</v>
      </c>
      <c r="I716" s="19" t="str">
        <f t="shared" si="77"/>
        <v>474270</v>
      </c>
      <c r="J716" s="19">
        <f t="shared" si="74"/>
        <v>0</v>
      </c>
      <c r="K716" s="19"/>
      <c r="L716" s="20"/>
      <c r="M716" s="19"/>
      <c r="N716" s="20"/>
      <c r="O716" s="21"/>
      <c r="P716" s="21"/>
      <c r="Q716" s="21"/>
      <c r="R716" s="21"/>
      <c r="S716" s="21"/>
      <c r="T716" s="21"/>
      <c r="U716" s="40" t="str">
        <f t="shared" si="78"/>
        <v>School Development</v>
      </c>
      <c r="V716" s="47">
        <f>-Budget!I44</f>
        <v>0</v>
      </c>
      <c r="W716" s="1" t="e">
        <f t="shared" si="79"/>
        <v>#VALUE!</v>
      </c>
      <c r="Z716" s="1" t="s">
        <v>205</v>
      </c>
      <c r="AA716" s="1">
        <v>303101</v>
      </c>
    </row>
    <row r="717" spans="5:27" x14ac:dyDescent="0.2">
      <c r="E717" s="4" t="e">
        <f t="shared" si="72"/>
        <v>#VALUE!</v>
      </c>
      <c r="G717" s="9" t="e">
        <f t="shared" si="76"/>
        <v>#VALUE!</v>
      </c>
      <c r="H717" s="9" t="s">
        <v>205</v>
      </c>
      <c r="I717" s="19" t="str">
        <f t="shared" si="77"/>
        <v>474414</v>
      </c>
      <c r="J717" s="19">
        <f t="shared" si="74"/>
        <v>0</v>
      </c>
      <c r="K717" s="19"/>
      <c r="L717" s="20"/>
      <c r="M717" s="19"/>
      <c r="N717" s="20"/>
      <c r="O717" s="21"/>
      <c r="P717" s="21"/>
      <c r="Q717" s="21"/>
      <c r="R717" s="21"/>
      <c r="S717" s="21"/>
      <c r="T717" s="21"/>
      <c r="U717" s="40" t="str">
        <f t="shared" si="78"/>
        <v>Income from Endowments</v>
      </c>
      <c r="V717" s="47">
        <f>-Budget!I45</f>
        <v>0</v>
      </c>
      <c r="W717" s="1" t="e">
        <f t="shared" si="79"/>
        <v>#VALUE!</v>
      </c>
      <c r="Z717" s="1" t="s">
        <v>205</v>
      </c>
      <c r="AA717" s="1">
        <v>303101</v>
      </c>
    </row>
    <row r="718" spans="5:27" x14ac:dyDescent="0.2">
      <c r="E718" s="4" t="e">
        <f t="shared" si="72"/>
        <v>#VALUE!</v>
      </c>
      <c r="G718" s="9" t="e">
        <f t="shared" si="76"/>
        <v>#VALUE!</v>
      </c>
      <c r="H718" s="9" t="s">
        <v>205</v>
      </c>
      <c r="I718" s="19" t="str">
        <f t="shared" si="77"/>
        <v>474505</v>
      </c>
      <c r="J718" s="19">
        <f t="shared" si="74"/>
        <v>0</v>
      </c>
      <c r="K718" s="19"/>
      <c r="L718" s="20"/>
      <c r="M718" s="19"/>
      <c r="N718" s="20"/>
      <c r="O718" s="21"/>
      <c r="P718" s="21"/>
      <c r="Q718" s="21"/>
      <c r="R718" s="21"/>
      <c r="S718" s="21"/>
      <c r="T718" s="21"/>
      <c r="U718" s="40" t="str">
        <f t="shared" si="78"/>
        <v>Realized Gain (Loss) on Sale of Investments</v>
      </c>
      <c r="V718" s="47">
        <f>-Budget!I46</f>
        <v>0</v>
      </c>
      <c r="W718" s="1" t="e">
        <f t="shared" si="79"/>
        <v>#VALUE!</v>
      </c>
      <c r="Z718" s="1" t="s">
        <v>205</v>
      </c>
      <c r="AA718" s="1">
        <v>303101</v>
      </c>
    </row>
    <row r="719" spans="5:27" x14ac:dyDescent="0.2">
      <c r="E719" s="4" t="e">
        <f t="shared" si="72"/>
        <v>#VALUE!</v>
      </c>
      <c r="G719" s="9" t="e">
        <f t="shared" si="76"/>
        <v>#VALUE!</v>
      </c>
      <c r="H719" s="9" t="s">
        <v>205</v>
      </c>
      <c r="I719" s="19" t="str">
        <f t="shared" si="77"/>
        <v>474605</v>
      </c>
      <c r="J719" s="19">
        <f t="shared" si="74"/>
        <v>0</v>
      </c>
      <c r="K719" s="19"/>
      <c r="L719" s="20"/>
      <c r="M719" s="19"/>
      <c r="N719" s="20"/>
      <c r="O719" s="21"/>
      <c r="P719" s="21"/>
      <c r="Q719" s="21"/>
      <c r="R719" s="21"/>
      <c r="S719" s="21"/>
      <c r="T719" s="21"/>
      <c r="U719" s="40" t="str">
        <f t="shared" si="78"/>
        <v>Unrealized Gain (Loss) on Investments</v>
      </c>
      <c r="V719" s="47">
        <f>-Budget!I47</f>
        <v>0</v>
      </c>
      <c r="W719" s="1" t="e">
        <f t="shared" si="79"/>
        <v>#VALUE!</v>
      </c>
      <c r="Z719" s="1" t="s">
        <v>205</v>
      </c>
      <c r="AA719" s="1">
        <v>303101</v>
      </c>
    </row>
    <row r="720" spans="5:27" x14ac:dyDescent="0.2">
      <c r="E720" s="4" t="e">
        <f t="shared" si="72"/>
        <v>#VALUE!</v>
      </c>
      <c r="G720" s="9" t="e">
        <f t="shared" si="76"/>
        <v>#VALUE!</v>
      </c>
      <c r="H720" s="9" t="s">
        <v>205</v>
      </c>
      <c r="I720" s="19" t="str">
        <f t="shared" si="77"/>
        <v>494214</v>
      </c>
      <c r="J720" s="19">
        <f t="shared" si="74"/>
        <v>0</v>
      </c>
      <c r="K720" s="19"/>
      <c r="L720" s="20"/>
      <c r="M720" s="19"/>
      <c r="N720" s="20"/>
      <c r="O720" s="21"/>
      <c r="P720" s="21"/>
      <c r="Q720" s="21"/>
      <c r="R720" s="21"/>
      <c r="S720" s="21"/>
      <c r="T720" s="21"/>
      <c r="U720" s="40" t="str">
        <f t="shared" si="78"/>
        <v>Grants</v>
      </c>
      <c r="V720" s="47">
        <f>-Budget!I48</f>
        <v>0</v>
      </c>
      <c r="W720" s="1" t="e">
        <f t="shared" si="79"/>
        <v>#VALUE!</v>
      </c>
      <c r="Z720" s="1" t="s">
        <v>205</v>
      </c>
      <c r="AA720" s="1">
        <v>303101</v>
      </c>
    </row>
    <row r="721" spans="5:27" x14ac:dyDescent="0.2">
      <c r="E721" s="4" t="e">
        <f t="shared" si="72"/>
        <v>#VALUE!</v>
      </c>
      <c r="G721" s="9" t="e">
        <f t="shared" si="76"/>
        <v>#VALUE!</v>
      </c>
      <c r="H721" s="9" t="s">
        <v>205</v>
      </c>
      <c r="I721" s="19" t="str">
        <f t="shared" si="77"/>
        <v>494401</v>
      </c>
      <c r="J721" s="19">
        <f t="shared" si="74"/>
        <v>0</v>
      </c>
      <c r="K721" s="19"/>
      <c r="L721" s="20"/>
      <c r="M721" s="19"/>
      <c r="N721" s="20"/>
      <c r="O721" s="21"/>
      <c r="P721" s="21"/>
      <c r="Q721" s="21"/>
      <c r="R721" s="21"/>
      <c r="S721" s="21"/>
      <c r="T721" s="21"/>
      <c r="U721" s="40" t="str">
        <f t="shared" si="78"/>
        <v>Insurance Settlements</v>
      </c>
      <c r="V721" s="47">
        <f>-Budget!I49</f>
        <v>0</v>
      </c>
      <c r="W721" s="1" t="e">
        <f t="shared" si="79"/>
        <v>#VALUE!</v>
      </c>
      <c r="Z721" s="1" t="s">
        <v>205</v>
      </c>
      <c r="AA721" s="1">
        <v>303101</v>
      </c>
    </row>
    <row r="722" spans="5:27" x14ac:dyDescent="0.2">
      <c r="E722" s="4" t="e">
        <f t="shared" si="72"/>
        <v>#VALUE!</v>
      </c>
      <c r="G722" s="9" t="e">
        <f t="shared" si="76"/>
        <v>#VALUE!</v>
      </c>
      <c r="H722" s="9" t="s">
        <v>205</v>
      </c>
      <c r="I722" s="19" t="str">
        <f t="shared" si="77"/>
        <v>494601</v>
      </c>
      <c r="J722" s="19">
        <f t="shared" si="74"/>
        <v>0</v>
      </c>
      <c r="K722" s="19"/>
      <c r="L722" s="20"/>
      <c r="M722" s="19"/>
      <c r="N722" s="20"/>
      <c r="O722" s="21"/>
      <c r="P722" s="21"/>
      <c r="Q722" s="21"/>
      <c r="R722" s="21"/>
      <c r="S722" s="21"/>
      <c r="T722" s="21"/>
      <c r="U722" s="40" t="str">
        <f t="shared" si="78"/>
        <v>Rental of Facilities</v>
      </c>
      <c r="V722" s="47">
        <f>-Budget!I50</f>
        <v>0</v>
      </c>
      <c r="W722" s="1" t="e">
        <f t="shared" si="79"/>
        <v>#VALUE!</v>
      </c>
      <c r="Z722" s="1" t="s">
        <v>205</v>
      </c>
      <c r="AA722" s="1">
        <v>303101</v>
      </c>
    </row>
    <row r="723" spans="5:27" x14ac:dyDescent="0.2">
      <c r="E723" s="4" t="e">
        <f t="shared" si="72"/>
        <v>#VALUE!</v>
      </c>
      <c r="G723" s="9" t="e">
        <f t="shared" si="76"/>
        <v>#VALUE!</v>
      </c>
      <c r="H723" s="9" t="s">
        <v>205</v>
      </c>
      <c r="I723" s="19" t="str">
        <f t="shared" si="77"/>
        <v>494650</v>
      </c>
      <c r="J723" s="19">
        <f t="shared" si="74"/>
        <v>0</v>
      </c>
      <c r="K723" s="19"/>
      <c r="L723" s="20"/>
      <c r="M723" s="19"/>
      <c r="N723" s="20"/>
      <c r="O723" s="21"/>
      <c r="P723" s="21"/>
      <c r="Q723" s="21"/>
      <c r="R723" s="21"/>
      <c r="S723" s="21"/>
      <c r="T723" s="21"/>
      <c r="U723" s="40" t="str">
        <f t="shared" si="78"/>
        <v>Miscellaneous Income</v>
      </c>
      <c r="V723" s="47">
        <f>-Budget!I51</f>
        <v>0</v>
      </c>
      <c r="W723" s="1" t="e">
        <f t="shared" si="79"/>
        <v>#VALUE!</v>
      </c>
      <c r="Z723" s="1" t="s">
        <v>205</v>
      </c>
      <c r="AA723" s="1">
        <v>303101</v>
      </c>
    </row>
    <row r="724" spans="5:27" x14ac:dyDescent="0.2">
      <c r="E724" s="4" t="e">
        <f t="shared" si="72"/>
        <v>#VALUE!</v>
      </c>
      <c r="G724" s="9" t="e">
        <f t="shared" si="76"/>
        <v>#VALUE!</v>
      </c>
      <c r="H724" s="9" t="s">
        <v>205</v>
      </c>
      <c r="I724" s="19" t="str">
        <f t="shared" si="77"/>
        <v>494671</v>
      </c>
      <c r="J724" s="19">
        <f t="shared" si="74"/>
        <v>0</v>
      </c>
      <c r="K724" s="19"/>
      <c r="L724" s="20"/>
      <c r="M724" s="19"/>
      <c r="N724" s="20"/>
      <c r="O724" s="21"/>
      <c r="P724" s="21"/>
      <c r="Q724" s="21"/>
      <c r="R724" s="21"/>
      <c r="S724" s="21"/>
      <c r="T724" s="21"/>
      <c r="U724" s="40" t="str">
        <f t="shared" si="78"/>
        <v>Interest Income</v>
      </c>
      <c r="V724" s="47">
        <f>-Budget!I52</f>
        <v>0</v>
      </c>
      <c r="W724" s="1" t="e">
        <f t="shared" si="79"/>
        <v>#VALUE!</v>
      </c>
      <c r="Z724" s="1" t="s">
        <v>205</v>
      </c>
      <c r="AA724" s="1">
        <v>303101</v>
      </c>
    </row>
    <row r="725" spans="5:27" x14ac:dyDescent="0.2">
      <c r="E725" s="4" t="e">
        <f t="shared" si="72"/>
        <v>#VALUE!</v>
      </c>
      <c r="G725" s="9" t="e">
        <f t="shared" si="76"/>
        <v>#VALUE!</v>
      </c>
      <c r="H725" s="9" t="s">
        <v>205</v>
      </c>
      <c r="I725" s="19" t="str">
        <f t="shared" si="77"/>
        <v>514600</v>
      </c>
      <c r="J725" s="19">
        <f t="shared" si="74"/>
        <v>0</v>
      </c>
      <c r="K725" s="19"/>
      <c r="L725" s="20"/>
      <c r="M725" s="19"/>
      <c r="N725" s="20"/>
      <c r="O725" s="21"/>
      <c r="P725" s="21"/>
      <c r="Q725" s="21"/>
      <c r="R725" s="21"/>
      <c r="S725" s="21"/>
      <c r="T725" s="21"/>
      <c r="U725" s="40" t="str">
        <f t="shared" si="78"/>
        <v>Student Activities - Non-Athletic</v>
      </c>
      <c r="V725" s="47">
        <f>-Budget!I53</f>
        <v>0</v>
      </c>
      <c r="W725" s="1" t="e">
        <f t="shared" si="79"/>
        <v>#VALUE!</v>
      </c>
      <c r="Z725" s="1" t="s">
        <v>205</v>
      </c>
      <c r="AA725" s="1">
        <v>303101</v>
      </c>
    </row>
    <row r="726" spans="5:27" x14ac:dyDescent="0.2">
      <c r="E726" s="4" t="e">
        <f t="shared" si="72"/>
        <v>#VALUE!</v>
      </c>
      <c r="G726" s="9" t="e">
        <f t="shared" si="76"/>
        <v>#VALUE!</v>
      </c>
      <c r="H726" s="9" t="s">
        <v>205</v>
      </c>
      <c r="I726" s="19" t="str">
        <f t="shared" si="77"/>
        <v>514638</v>
      </c>
      <c r="J726" s="19">
        <f t="shared" si="74"/>
        <v>0</v>
      </c>
      <c r="K726" s="19"/>
      <c r="L726" s="20"/>
      <c r="M726" s="19"/>
      <c r="N726" s="20"/>
      <c r="O726" s="21"/>
      <c r="P726" s="21"/>
      <c r="Q726" s="21"/>
      <c r="R726" s="21"/>
      <c r="S726" s="21"/>
      <c r="T726" s="21"/>
      <c r="U726" s="40" t="str">
        <f t="shared" si="78"/>
        <v>Student Insurance</v>
      </c>
      <c r="V726" s="47">
        <f>-Budget!I54</f>
        <v>0</v>
      </c>
      <c r="W726" s="1" t="e">
        <f t="shared" si="79"/>
        <v>#VALUE!</v>
      </c>
      <c r="Z726" s="1" t="s">
        <v>205</v>
      </c>
      <c r="AA726" s="1">
        <v>303101</v>
      </c>
    </row>
    <row r="727" spans="5:27" x14ac:dyDescent="0.2">
      <c r="E727" s="4" t="e">
        <f t="shared" si="72"/>
        <v>#VALUE!</v>
      </c>
      <c r="G727" s="9" t="e">
        <f t="shared" si="76"/>
        <v>#VALUE!</v>
      </c>
      <c r="H727" s="9" t="s">
        <v>205</v>
      </c>
      <c r="I727" s="19" t="str">
        <f t="shared" si="77"/>
        <v>514675</v>
      </c>
      <c r="J727" s="19">
        <f t="shared" si="74"/>
        <v>0</v>
      </c>
      <c r="K727" s="19"/>
      <c r="L727" s="20"/>
      <c r="M727" s="19"/>
      <c r="N727" s="20"/>
      <c r="O727" s="21"/>
      <c r="P727" s="21"/>
      <c r="Q727" s="21"/>
      <c r="R727" s="21"/>
      <c r="S727" s="21"/>
      <c r="T727" s="21"/>
      <c r="U727" s="40" t="str">
        <f t="shared" si="78"/>
        <v>Student Activity Income</v>
      </c>
      <c r="V727" s="47">
        <f>-Budget!I55</f>
        <v>0</v>
      </c>
      <c r="W727" s="1" t="e">
        <f t="shared" si="79"/>
        <v>#VALUE!</v>
      </c>
      <c r="Z727" s="1" t="s">
        <v>205</v>
      </c>
      <c r="AA727" s="1">
        <v>303101</v>
      </c>
    </row>
    <row r="728" spans="5:27" x14ac:dyDescent="0.2">
      <c r="E728" s="4" t="e">
        <f t="shared" si="72"/>
        <v>#VALUE!</v>
      </c>
      <c r="G728" s="9" t="e">
        <f t="shared" si="76"/>
        <v>#VALUE!</v>
      </c>
      <c r="H728" s="9" t="s">
        <v>205</v>
      </c>
      <c r="I728" s="19" t="str">
        <f t="shared" si="77"/>
        <v>534211</v>
      </c>
      <c r="J728" s="19">
        <f t="shared" si="74"/>
        <v>0</v>
      </c>
      <c r="K728" s="19"/>
      <c r="L728" s="20"/>
      <c r="M728" s="19"/>
      <c r="N728" s="20"/>
      <c r="O728" s="21"/>
      <c r="P728" s="21"/>
      <c r="Q728" s="21"/>
      <c r="R728" s="21"/>
      <c r="S728" s="21"/>
      <c r="T728" s="21"/>
      <c r="U728" s="40" t="str">
        <f t="shared" si="78"/>
        <v>Athletic Donations</v>
      </c>
      <c r="V728" s="47">
        <f>-Budget!I56</f>
        <v>0</v>
      </c>
      <c r="W728" s="1" t="e">
        <f t="shared" si="79"/>
        <v>#VALUE!</v>
      </c>
      <c r="Z728" s="1" t="s">
        <v>205</v>
      </c>
      <c r="AA728" s="1">
        <v>303101</v>
      </c>
    </row>
    <row r="729" spans="5:27" x14ac:dyDescent="0.2">
      <c r="E729" s="4" t="e">
        <f t="shared" si="72"/>
        <v>#VALUE!</v>
      </c>
      <c r="G729" s="9" t="e">
        <f t="shared" si="76"/>
        <v>#VALUE!</v>
      </c>
      <c r="H729" s="9" t="s">
        <v>205</v>
      </c>
      <c r="I729" s="19" t="str">
        <f t="shared" si="77"/>
        <v>534212</v>
      </c>
      <c r="J729" s="19">
        <f t="shared" si="74"/>
        <v>0</v>
      </c>
      <c r="K729" s="19"/>
      <c r="L729" s="20"/>
      <c r="M729" s="19"/>
      <c r="N729" s="20"/>
      <c r="O729" s="21"/>
      <c r="P729" s="21"/>
      <c r="Q729" s="21"/>
      <c r="R729" s="21"/>
      <c r="S729" s="21"/>
      <c r="T729" s="21"/>
      <c r="U729" s="40" t="str">
        <f t="shared" si="78"/>
        <v>Athletic Fees</v>
      </c>
      <c r="V729" s="47">
        <f>-Budget!I57</f>
        <v>0</v>
      </c>
      <c r="W729" s="1" t="e">
        <f t="shared" si="79"/>
        <v>#VALUE!</v>
      </c>
      <c r="Z729" s="1" t="s">
        <v>205</v>
      </c>
      <c r="AA729" s="1">
        <v>303101</v>
      </c>
    </row>
    <row r="730" spans="5:27" x14ac:dyDescent="0.2">
      <c r="E730" s="4" t="e">
        <f t="shared" ref="E730:E793" si="80">DATE(YEAR(E562),MONTH(E562)+1,DAY(E562))</f>
        <v>#VALUE!</v>
      </c>
      <c r="G730" s="9" t="e">
        <f t="shared" si="76"/>
        <v>#VALUE!</v>
      </c>
      <c r="H730" s="9" t="s">
        <v>205</v>
      </c>
      <c r="I730" s="19" t="str">
        <f t="shared" si="77"/>
        <v>534690</v>
      </c>
      <c r="J730" s="19">
        <f t="shared" si="74"/>
        <v>0</v>
      </c>
      <c r="K730" s="19"/>
      <c r="L730" s="20"/>
      <c r="M730" s="19"/>
      <c r="N730" s="20"/>
      <c r="O730" s="21"/>
      <c r="P730" s="21"/>
      <c r="Q730" s="21"/>
      <c r="R730" s="21"/>
      <c r="S730" s="21"/>
      <c r="T730" s="21"/>
      <c r="U730" s="40" t="str">
        <f t="shared" si="78"/>
        <v>Gate Receipts</v>
      </c>
      <c r="V730" s="47">
        <f>-Budget!I58</f>
        <v>0</v>
      </c>
      <c r="W730" s="1" t="e">
        <f t="shared" si="79"/>
        <v>#VALUE!</v>
      </c>
      <c r="Z730" s="1" t="s">
        <v>205</v>
      </c>
      <c r="AA730" s="1">
        <v>303101</v>
      </c>
    </row>
    <row r="731" spans="5:27" x14ac:dyDescent="0.2">
      <c r="E731" s="4" t="e">
        <f t="shared" si="80"/>
        <v>#VALUE!</v>
      </c>
      <c r="G731" s="9" t="e">
        <f t="shared" si="76"/>
        <v>#VALUE!</v>
      </c>
      <c r="H731" s="9" t="s">
        <v>205</v>
      </c>
      <c r="I731" s="19" t="str">
        <f t="shared" si="77"/>
        <v>534691</v>
      </c>
      <c r="J731" s="19">
        <f t="shared" si="74"/>
        <v>0</v>
      </c>
      <c r="K731" s="19"/>
      <c r="L731" s="20"/>
      <c r="M731" s="19"/>
      <c r="N731" s="20"/>
      <c r="O731" s="21"/>
      <c r="P731" s="21"/>
      <c r="Q731" s="21"/>
      <c r="R731" s="21"/>
      <c r="S731" s="21"/>
      <c r="T731" s="21"/>
      <c r="U731" s="40" t="str">
        <f t="shared" si="78"/>
        <v>Athletic Insurance Fee</v>
      </c>
      <c r="V731" s="47">
        <f>-Budget!I59</f>
        <v>0</v>
      </c>
      <c r="W731" s="1" t="e">
        <f t="shared" si="79"/>
        <v>#VALUE!</v>
      </c>
      <c r="Z731" s="1" t="s">
        <v>205</v>
      </c>
      <c r="AA731" s="1">
        <v>303101</v>
      </c>
    </row>
    <row r="732" spans="5:27" x14ac:dyDescent="0.2">
      <c r="E732" s="4" t="e">
        <f t="shared" si="80"/>
        <v>#VALUE!</v>
      </c>
      <c r="G732" s="9" t="e">
        <f t="shared" si="76"/>
        <v>#VALUE!</v>
      </c>
      <c r="H732" s="9" t="s">
        <v>205</v>
      </c>
      <c r="I732" s="19" t="str">
        <f t="shared" si="77"/>
        <v>534692</v>
      </c>
      <c r="J732" s="19">
        <f t="shared" si="74"/>
        <v>0</v>
      </c>
      <c r="K732" s="19"/>
      <c r="L732" s="20"/>
      <c r="M732" s="19"/>
      <c r="N732" s="20"/>
      <c r="O732" s="21"/>
      <c r="P732" s="21"/>
      <c r="Q732" s="21"/>
      <c r="R732" s="21"/>
      <c r="S732" s="21"/>
      <c r="T732" s="21"/>
      <c r="U732" s="40" t="str">
        <f t="shared" si="78"/>
        <v>Athletic Concessions Income (Net)</v>
      </c>
      <c r="V732" s="47">
        <f>-Budget!I60</f>
        <v>0</v>
      </c>
      <c r="W732" s="1" t="e">
        <f t="shared" si="79"/>
        <v>#VALUE!</v>
      </c>
      <c r="Z732" s="1" t="s">
        <v>205</v>
      </c>
      <c r="AA732" s="1">
        <v>303101</v>
      </c>
    </row>
    <row r="733" spans="5:27" x14ac:dyDescent="0.2">
      <c r="E733" s="4" t="e">
        <f t="shared" si="80"/>
        <v>#VALUE!</v>
      </c>
      <c r="G733" s="9" t="e">
        <f t="shared" si="76"/>
        <v>#VALUE!</v>
      </c>
      <c r="H733" s="9" t="s">
        <v>205</v>
      </c>
      <c r="I733" s="19" t="str">
        <f t="shared" si="77"/>
        <v>554695</v>
      </c>
      <c r="J733" s="19">
        <f t="shared" si="74"/>
        <v>0</v>
      </c>
      <c r="K733" s="19"/>
      <c r="L733" s="20"/>
      <c r="M733" s="19"/>
      <c r="N733" s="20"/>
      <c r="O733" s="21"/>
      <c r="P733" s="21"/>
      <c r="Q733" s="21"/>
      <c r="R733" s="21"/>
      <c r="S733" s="21"/>
      <c r="T733" s="21"/>
      <c r="U733" s="40" t="str">
        <f t="shared" si="78"/>
        <v>Bookstore (Net)</v>
      </c>
      <c r="V733" s="47">
        <f>-Budget!I61</f>
        <v>0</v>
      </c>
      <c r="W733" s="1" t="e">
        <f t="shared" si="79"/>
        <v>#VALUE!</v>
      </c>
      <c r="Z733" s="1" t="s">
        <v>205</v>
      </c>
      <c r="AA733" s="1">
        <v>303101</v>
      </c>
    </row>
    <row r="734" spans="5:27" x14ac:dyDescent="0.2">
      <c r="E734" s="4" t="e">
        <f t="shared" si="80"/>
        <v>#VALUE!</v>
      </c>
      <c r="G734" s="9" t="e">
        <f t="shared" si="76"/>
        <v>#VALUE!</v>
      </c>
      <c r="H734" s="9" t="s">
        <v>205</v>
      </c>
      <c r="I734" s="19" t="str">
        <f t="shared" si="77"/>
        <v>554696</v>
      </c>
      <c r="J734" s="19">
        <f t="shared" si="74"/>
        <v>0</v>
      </c>
      <c r="K734" s="19"/>
      <c r="L734" s="20"/>
      <c r="M734" s="19"/>
      <c r="N734" s="20"/>
      <c r="O734" s="21"/>
      <c r="P734" s="21"/>
      <c r="Q734" s="21"/>
      <c r="R734" s="21"/>
      <c r="S734" s="21"/>
      <c r="T734" s="21"/>
      <c r="U734" s="40" t="str">
        <f t="shared" si="78"/>
        <v>Food Service (Net)</v>
      </c>
      <c r="V734" s="47">
        <f>-Budget!I62</f>
        <v>0</v>
      </c>
      <c r="W734" s="1" t="e">
        <f t="shared" si="79"/>
        <v>#VALUE!</v>
      </c>
      <c r="Z734" s="1" t="s">
        <v>205</v>
      </c>
      <c r="AA734" s="1">
        <v>303101</v>
      </c>
    </row>
    <row r="735" spans="5:27" x14ac:dyDescent="0.2">
      <c r="E735" s="4" t="e">
        <f t="shared" si="80"/>
        <v>#VALUE!</v>
      </c>
      <c r="G735" s="9" t="e">
        <f t="shared" si="76"/>
        <v>#VALUE!</v>
      </c>
      <c r="H735" s="9" t="s">
        <v>205</v>
      </c>
      <c r="I735" s="19" t="str">
        <f t="shared" si="77"/>
        <v>554697</v>
      </c>
      <c r="J735" s="19">
        <f t="shared" si="74"/>
        <v>0</v>
      </c>
      <c r="K735" s="19"/>
      <c r="L735" s="20"/>
      <c r="M735" s="19"/>
      <c r="N735" s="20"/>
      <c r="O735" s="21"/>
      <c r="P735" s="21"/>
      <c r="Q735" s="21"/>
      <c r="R735" s="21"/>
      <c r="S735" s="21"/>
      <c r="T735" s="21"/>
      <c r="U735" s="40" t="str">
        <f t="shared" si="78"/>
        <v>Vending Machines (Net)</v>
      </c>
      <c r="V735" s="47">
        <f>-Budget!I63</f>
        <v>0</v>
      </c>
      <c r="W735" s="1" t="e">
        <f t="shared" si="79"/>
        <v>#VALUE!</v>
      </c>
      <c r="Z735" s="1" t="s">
        <v>205</v>
      </c>
      <c r="AA735" s="1">
        <v>303101</v>
      </c>
    </row>
    <row r="736" spans="5:27" x14ac:dyDescent="0.2">
      <c r="E736" s="4" t="e">
        <f t="shared" si="80"/>
        <v>#VALUE!</v>
      </c>
      <c r="G736" s="9" t="e">
        <f t="shared" si="76"/>
        <v>#VALUE!</v>
      </c>
      <c r="H736" s="9" t="s">
        <v>205</v>
      </c>
      <c r="I736" s="19" t="str">
        <f t="shared" si="77"/>
        <v>555010</v>
      </c>
      <c r="J736" s="19">
        <f t="shared" si="74"/>
        <v>0</v>
      </c>
      <c r="K736" s="19"/>
      <c r="L736" s="20"/>
      <c r="M736" s="19"/>
      <c r="N736" s="20"/>
      <c r="O736" s="21"/>
      <c r="P736" s="21"/>
      <c r="Q736" s="21"/>
      <c r="R736" s="21"/>
      <c r="S736" s="21"/>
      <c r="T736" s="21"/>
      <c r="U736" s="40" t="str">
        <f t="shared" si="78"/>
        <v>Sales-Meals, Cafeteria</v>
      </c>
      <c r="V736" s="47">
        <f>-Budget!I64</f>
        <v>0</v>
      </c>
      <c r="W736" s="1" t="e">
        <f t="shared" si="79"/>
        <v>#VALUE!</v>
      </c>
      <c r="Z736" s="1" t="s">
        <v>205</v>
      </c>
      <c r="AA736" s="1">
        <v>303101</v>
      </c>
    </row>
    <row r="737" spans="5:27" x14ac:dyDescent="0.2">
      <c r="E737" s="4" t="e">
        <f t="shared" si="80"/>
        <v>#VALUE!</v>
      </c>
      <c r="G737" s="9" t="e">
        <f t="shared" si="76"/>
        <v>#VALUE!</v>
      </c>
      <c r="H737" s="9" t="s">
        <v>205</v>
      </c>
      <c r="I737" s="19" t="str">
        <f t="shared" si="77"/>
        <v>555020</v>
      </c>
      <c r="J737" s="19">
        <f t="shared" si="74"/>
        <v>0</v>
      </c>
      <c r="K737" s="19"/>
      <c r="L737" s="20"/>
      <c r="M737" s="19"/>
      <c r="N737" s="20"/>
      <c r="O737" s="21"/>
      <c r="P737" s="21"/>
      <c r="Q737" s="21"/>
      <c r="R737" s="21"/>
      <c r="S737" s="21"/>
      <c r="T737" s="21"/>
      <c r="U737" s="40" t="str">
        <f t="shared" si="78"/>
        <v>Fed Schl Nutrition Reimb - Cafeteria</v>
      </c>
      <c r="V737" s="47">
        <f>-Budget!I65</f>
        <v>0</v>
      </c>
      <c r="W737" s="1" t="e">
        <f t="shared" si="79"/>
        <v>#VALUE!</v>
      </c>
      <c r="Z737" s="1" t="s">
        <v>205</v>
      </c>
      <c r="AA737" s="1">
        <v>303101</v>
      </c>
    </row>
    <row r="738" spans="5:27" x14ac:dyDescent="0.2">
      <c r="E738" s="4" t="e">
        <f t="shared" si="80"/>
        <v>#VALUE!</v>
      </c>
      <c r="G738" s="9" t="e">
        <f t="shared" si="76"/>
        <v>#VALUE!</v>
      </c>
      <c r="H738" s="9" t="s">
        <v>205</v>
      </c>
      <c r="I738" s="19" t="str">
        <f t="shared" si="77"/>
        <v>555080</v>
      </c>
      <c r="J738" s="19">
        <f t="shared" si="74"/>
        <v>0</v>
      </c>
      <c r="K738" s="19"/>
      <c r="L738" s="20"/>
      <c r="M738" s="19"/>
      <c r="N738" s="20"/>
      <c r="O738" s="21"/>
      <c r="P738" s="21"/>
      <c r="Q738" s="21"/>
      <c r="R738" s="21"/>
      <c r="S738" s="21"/>
      <c r="T738" s="21"/>
      <c r="U738" s="40" t="str">
        <f t="shared" si="78"/>
        <v>Donations/Grants-Cafeteria</v>
      </c>
      <c r="V738" s="47">
        <f>-Budget!I66</f>
        <v>0</v>
      </c>
      <c r="W738" s="1" t="e">
        <f t="shared" si="79"/>
        <v>#VALUE!</v>
      </c>
      <c r="Z738" s="1" t="s">
        <v>205</v>
      </c>
      <c r="AA738" s="1">
        <v>303101</v>
      </c>
    </row>
    <row r="739" spans="5:27" x14ac:dyDescent="0.2">
      <c r="E739" s="4" t="e">
        <f t="shared" si="80"/>
        <v>#VALUE!</v>
      </c>
      <c r="G739" s="9" t="e">
        <f t="shared" si="76"/>
        <v>#VALUE!</v>
      </c>
      <c r="H739" s="9" t="s">
        <v>205</v>
      </c>
      <c r="I739" s="19" t="str">
        <f t="shared" si="77"/>
        <v>555090</v>
      </c>
      <c r="J739" s="19">
        <f t="shared" si="74"/>
        <v>0</v>
      </c>
      <c r="K739" s="19"/>
      <c r="L739" s="20"/>
      <c r="M739" s="19"/>
      <c r="N739" s="20"/>
      <c r="O739" s="21"/>
      <c r="P739" s="21"/>
      <c r="Q739" s="21"/>
      <c r="R739" s="21"/>
      <c r="S739" s="21"/>
      <c r="T739" s="21"/>
      <c r="U739" s="40" t="str">
        <f t="shared" si="78"/>
        <v>Interest-Cafeteria</v>
      </c>
      <c r="V739" s="47">
        <f>-Budget!I67</f>
        <v>0</v>
      </c>
      <c r="W739" s="1" t="e">
        <f t="shared" si="79"/>
        <v>#VALUE!</v>
      </c>
      <c r="Z739" s="1" t="s">
        <v>205</v>
      </c>
      <c r="AA739" s="1">
        <v>303101</v>
      </c>
    </row>
    <row r="740" spans="5:27" x14ac:dyDescent="0.2">
      <c r="E740" s="4" t="e">
        <f t="shared" si="80"/>
        <v>#VALUE!</v>
      </c>
      <c r="G740" s="9" t="e">
        <f t="shared" si="76"/>
        <v>#VALUE!</v>
      </c>
      <c r="H740" s="9" t="s">
        <v>205</v>
      </c>
      <c r="I740" s="19" t="str">
        <f t="shared" si="77"/>
        <v>562061</v>
      </c>
      <c r="J740" s="19">
        <f t="shared" si="74"/>
        <v>0</v>
      </c>
      <c r="K740" s="19"/>
      <c r="L740" s="20"/>
      <c r="M740" s="19"/>
      <c r="N740" s="20"/>
      <c r="O740" s="21"/>
      <c r="P740" s="21"/>
      <c r="Q740" s="21"/>
      <c r="R740" s="21"/>
      <c r="S740" s="21"/>
      <c r="T740" s="21"/>
      <c r="U740" s="40" t="str">
        <f t="shared" si="78"/>
        <v>Unrestricted Donation Income</v>
      </c>
      <c r="V740" s="47">
        <f>-Budget!I68</f>
        <v>0</v>
      </c>
      <c r="W740" s="1" t="e">
        <f t="shared" si="79"/>
        <v>#VALUE!</v>
      </c>
      <c r="Z740" s="1" t="s">
        <v>205</v>
      </c>
      <c r="AA740" s="1">
        <v>303101</v>
      </c>
    </row>
    <row r="741" spans="5:27" x14ac:dyDescent="0.2">
      <c r="E741" s="4" t="e">
        <f t="shared" si="80"/>
        <v>#VALUE!</v>
      </c>
      <c r="G741" s="9" t="e">
        <f t="shared" si="76"/>
        <v>#VALUE!</v>
      </c>
      <c r="H741" s="9" t="s">
        <v>205</v>
      </c>
      <c r="I741" s="19" t="str">
        <f t="shared" si="77"/>
        <v>562063</v>
      </c>
      <c r="J741" s="19">
        <f t="shared" si="74"/>
        <v>0</v>
      </c>
      <c r="K741" s="19"/>
      <c r="L741" s="20"/>
      <c r="M741" s="19"/>
      <c r="N741" s="20"/>
      <c r="O741" s="21"/>
      <c r="P741" s="21"/>
      <c r="Q741" s="21"/>
      <c r="R741" s="21"/>
      <c r="S741" s="21"/>
      <c r="T741" s="21"/>
      <c r="U741" s="40" t="str">
        <f t="shared" si="78"/>
        <v>Fundraising - Pledges</v>
      </c>
      <c r="V741" s="47">
        <f>-Budget!I69</f>
        <v>0</v>
      </c>
      <c r="W741" s="1" t="e">
        <f t="shared" si="79"/>
        <v>#VALUE!</v>
      </c>
      <c r="Z741" s="1" t="s">
        <v>205</v>
      </c>
      <c r="AA741" s="1">
        <v>303101</v>
      </c>
    </row>
    <row r="742" spans="5:27" x14ac:dyDescent="0.2">
      <c r="E742" s="4" t="e">
        <f t="shared" si="80"/>
        <v>#VALUE!</v>
      </c>
      <c r="G742" s="9" t="e">
        <f t="shared" si="76"/>
        <v>#VALUE!</v>
      </c>
      <c r="H742" s="9" t="s">
        <v>205</v>
      </c>
      <c r="I742" s="19" t="str">
        <f t="shared" si="77"/>
        <v>562065</v>
      </c>
      <c r="J742" s="19">
        <f t="shared" si="74"/>
        <v>0</v>
      </c>
      <c r="K742" s="19"/>
      <c r="L742" s="20"/>
      <c r="M742" s="19"/>
      <c r="N742" s="20"/>
      <c r="O742" s="21"/>
      <c r="P742" s="21"/>
      <c r="Q742" s="21"/>
      <c r="R742" s="21"/>
      <c r="S742" s="21"/>
      <c r="T742" s="21"/>
      <c r="U742" s="40" t="str">
        <f t="shared" si="78"/>
        <v>Fundraising - Athletic Complex</v>
      </c>
      <c r="V742" s="47">
        <f>-Budget!I70</f>
        <v>0</v>
      </c>
      <c r="W742" s="1" t="e">
        <f t="shared" si="79"/>
        <v>#VALUE!</v>
      </c>
      <c r="Z742" s="1" t="s">
        <v>205</v>
      </c>
      <c r="AA742" s="1">
        <v>303101</v>
      </c>
    </row>
    <row r="743" spans="5:27" x14ac:dyDescent="0.2">
      <c r="E743" s="4" t="e">
        <f t="shared" si="80"/>
        <v>#VALUE!</v>
      </c>
      <c r="G743" s="9" t="e">
        <f t="shared" si="76"/>
        <v>#VALUE!</v>
      </c>
      <c r="H743" s="9" t="s">
        <v>205</v>
      </c>
      <c r="I743" s="19" t="str">
        <f t="shared" si="77"/>
        <v>562069</v>
      </c>
      <c r="J743" s="19">
        <f t="shared" si="74"/>
        <v>0</v>
      </c>
      <c r="K743" s="19"/>
      <c r="L743" s="20"/>
      <c r="M743" s="19"/>
      <c r="N743" s="20"/>
      <c r="O743" s="21"/>
      <c r="P743" s="21"/>
      <c r="Q743" s="21"/>
      <c r="R743" s="21"/>
      <c r="S743" s="21"/>
      <c r="T743" s="21"/>
      <c r="U743" s="40" t="str">
        <f t="shared" si="78"/>
        <v>Fundraising - Misc</v>
      </c>
      <c r="V743" s="47">
        <f>-Budget!I71</f>
        <v>0</v>
      </c>
      <c r="W743" s="1" t="e">
        <f t="shared" si="79"/>
        <v>#VALUE!</v>
      </c>
      <c r="Z743" s="1" t="s">
        <v>205</v>
      </c>
      <c r="AA743" s="1">
        <v>303101</v>
      </c>
    </row>
    <row r="744" spans="5:27" x14ac:dyDescent="0.2">
      <c r="E744" s="4" t="e">
        <f t="shared" si="80"/>
        <v>#VALUE!</v>
      </c>
      <c r="G744" s="9" t="e">
        <f t="shared" ref="G744:G806" si="81">"BV-"&amp;J744&amp;TEXT(E744,"mmyy")</f>
        <v>#VALUE!</v>
      </c>
      <c r="H744" s="9" t="s">
        <v>205</v>
      </c>
      <c r="I744" s="22" t="str">
        <f t="shared" si="77"/>
        <v>616004</v>
      </c>
      <c r="J744" s="22">
        <f t="shared" ref="J744:J805" si="82">$D$4</f>
        <v>0</v>
      </c>
      <c r="K744" s="22"/>
      <c r="L744" s="23"/>
      <c r="M744" s="22"/>
      <c r="N744" s="23"/>
      <c r="O744" s="24"/>
      <c r="P744" s="24"/>
      <c r="Q744" s="24"/>
      <c r="R744" s="24"/>
      <c r="S744" s="24"/>
      <c r="T744" s="24"/>
      <c r="U744" s="41" t="str">
        <f t="shared" si="78"/>
        <v>Administrative Salaries</v>
      </c>
      <c r="V744" s="48">
        <f>Budget!I76</f>
        <v>0</v>
      </c>
      <c r="W744" s="1" t="e">
        <f t="shared" ref="W744:W804" si="83">$H$6</f>
        <v>#VALUE!</v>
      </c>
      <c r="Z744" s="1" t="s">
        <v>205</v>
      </c>
      <c r="AA744" s="1">
        <v>303101</v>
      </c>
    </row>
    <row r="745" spans="5:27" x14ac:dyDescent="0.2">
      <c r="E745" s="4" t="e">
        <f t="shared" si="80"/>
        <v>#VALUE!</v>
      </c>
      <c r="G745" s="9" t="e">
        <f t="shared" si="81"/>
        <v>#VALUE!</v>
      </c>
      <c r="H745" s="9" t="s">
        <v>205</v>
      </c>
      <c r="I745" s="22" t="str">
        <f t="shared" si="77"/>
        <v>616006</v>
      </c>
      <c r="J745" s="22">
        <f t="shared" si="82"/>
        <v>0</v>
      </c>
      <c r="K745" s="22"/>
      <c r="L745" s="23"/>
      <c r="M745" s="22"/>
      <c r="N745" s="23"/>
      <c r="O745" s="24"/>
      <c r="P745" s="24"/>
      <c r="Q745" s="24"/>
      <c r="R745" s="24"/>
      <c r="S745" s="24"/>
      <c r="T745" s="24"/>
      <c r="U745" s="41" t="str">
        <f t="shared" si="78"/>
        <v>Clerical Salaries</v>
      </c>
      <c r="V745" s="48">
        <f>Budget!I77</f>
        <v>0</v>
      </c>
      <c r="W745" s="1" t="e">
        <f t="shared" si="83"/>
        <v>#VALUE!</v>
      </c>
      <c r="Z745" s="1" t="s">
        <v>205</v>
      </c>
      <c r="AA745" s="1">
        <v>303101</v>
      </c>
    </row>
    <row r="746" spans="5:27" x14ac:dyDescent="0.2">
      <c r="E746" s="4" t="e">
        <f t="shared" si="80"/>
        <v>#VALUE!</v>
      </c>
      <c r="G746" s="9" t="e">
        <f t="shared" si="81"/>
        <v>#VALUE!</v>
      </c>
      <c r="H746" s="9" t="s">
        <v>205</v>
      </c>
      <c r="I746" s="22" t="str">
        <f t="shared" si="77"/>
        <v>616101</v>
      </c>
      <c r="J746" s="22">
        <f t="shared" si="82"/>
        <v>0</v>
      </c>
      <c r="K746" s="22"/>
      <c r="L746" s="23"/>
      <c r="M746" s="22"/>
      <c r="N746" s="23"/>
      <c r="O746" s="24"/>
      <c r="P746" s="24"/>
      <c r="Q746" s="24"/>
      <c r="R746" s="24"/>
      <c r="S746" s="24"/>
      <c r="T746" s="24"/>
      <c r="U746" s="41" t="str">
        <f t="shared" si="78"/>
        <v>SS Taxes, Employer Share - School Administration</v>
      </c>
      <c r="V746" s="48">
        <f>Budget!I78</f>
        <v>0</v>
      </c>
      <c r="W746" s="1" t="e">
        <f t="shared" si="83"/>
        <v>#VALUE!</v>
      </c>
      <c r="Z746" s="1" t="s">
        <v>205</v>
      </c>
      <c r="AA746" s="1">
        <v>303101</v>
      </c>
    </row>
    <row r="747" spans="5:27" x14ac:dyDescent="0.2">
      <c r="E747" s="4" t="e">
        <f t="shared" si="80"/>
        <v>#VALUE!</v>
      </c>
      <c r="G747" s="9" t="e">
        <f t="shared" si="81"/>
        <v>#VALUE!</v>
      </c>
      <c r="H747" s="9" t="s">
        <v>205</v>
      </c>
      <c r="I747" s="22" t="str">
        <f t="shared" si="77"/>
        <v>616102</v>
      </c>
      <c r="J747" s="22">
        <f t="shared" si="82"/>
        <v>0</v>
      </c>
      <c r="K747" s="22"/>
      <c r="L747" s="23"/>
      <c r="M747" s="22"/>
      <c r="N747" s="23"/>
      <c r="O747" s="24"/>
      <c r="P747" s="24"/>
      <c r="Q747" s="24"/>
      <c r="R747" s="24"/>
      <c r="S747" s="24"/>
      <c r="T747" s="24"/>
      <c r="U747" s="41" t="str">
        <f t="shared" si="78"/>
        <v>Life &amp; Disability Insurance - School Administration</v>
      </c>
      <c r="V747" s="48">
        <f>Budget!I79</f>
        <v>0</v>
      </c>
      <c r="W747" s="1" t="e">
        <f t="shared" si="83"/>
        <v>#VALUE!</v>
      </c>
      <c r="Z747" s="1" t="s">
        <v>205</v>
      </c>
      <c r="AA747" s="1">
        <v>303101</v>
      </c>
    </row>
    <row r="748" spans="5:27" x14ac:dyDescent="0.2">
      <c r="E748" s="4" t="e">
        <f t="shared" si="80"/>
        <v>#VALUE!</v>
      </c>
      <c r="G748" s="9" t="e">
        <f t="shared" si="81"/>
        <v>#VALUE!</v>
      </c>
      <c r="H748" s="9" t="s">
        <v>205</v>
      </c>
      <c r="I748" s="22" t="str">
        <f t="shared" si="77"/>
        <v>616103</v>
      </c>
      <c r="J748" s="22">
        <f t="shared" si="82"/>
        <v>0</v>
      </c>
      <c r="K748" s="22"/>
      <c r="L748" s="23"/>
      <c r="M748" s="22"/>
      <c r="N748" s="23"/>
      <c r="O748" s="24"/>
      <c r="P748" s="24"/>
      <c r="Q748" s="24"/>
      <c r="R748" s="24"/>
      <c r="S748" s="24"/>
      <c r="T748" s="24"/>
      <c r="U748" s="41" t="str">
        <f t="shared" si="78"/>
        <v>Workman's Compensation Insurance</v>
      </c>
      <c r="V748" s="48">
        <f>Budget!I80</f>
        <v>0</v>
      </c>
      <c r="W748" s="1" t="e">
        <f t="shared" si="83"/>
        <v>#VALUE!</v>
      </c>
      <c r="Z748" s="1" t="s">
        <v>205</v>
      </c>
      <c r="AA748" s="1">
        <v>303101</v>
      </c>
    </row>
    <row r="749" spans="5:27" x14ac:dyDescent="0.2">
      <c r="E749" s="4" t="e">
        <f t="shared" si="80"/>
        <v>#VALUE!</v>
      </c>
      <c r="G749" s="9" t="e">
        <f t="shared" si="81"/>
        <v>#VALUE!</v>
      </c>
      <c r="H749" s="9" t="s">
        <v>205</v>
      </c>
      <c r="I749" s="22" t="str">
        <f t="shared" si="77"/>
        <v>616104</v>
      </c>
      <c r="J749" s="22">
        <f t="shared" si="82"/>
        <v>0</v>
      </c>
      <c r="K749" s="22"/>
      <c r="L749" s="23"/>
      <c r="M749" s="22"/>
      <c r="N749" s="23"/>
      <c r="O749" s="24"/>
      <c r="P749" s="24"/>
      <c r="Q749" s="24"/>
      <c r="R749" s="24"/>
      <c r="S749" s="24"/>
      <c r="T749" s="24"/>
      <c r="U749" s="41" t="str">
        <f t="shared" si="78"/>
        <v>Vision Insurance - School Administration</v>
      </c>
      <c r="V749" s="48">
        <f>Budget!I81</f>
        <v>0</v>
      </c>
      <c r="W749" s="1" t="e">
        <f t="shared" si="83"/>
        <v>#VALUE!</v>
      </c>
      <c r="Z749" s="1" t="s">
        <v>205</v>
      </c>
      <c r="AA749" s="1">
        <v>303101</v>
      </c>
    </row>
    <row r="750" spans="5:27" x14ac:dyDescent="0.2">
      <c r="E750" s="4" t="e">
        <f t="shared" si="80"/>
        <v>#VALUE!</v>
      </c>
      <c r="G750" s="9" t="e">
        <f t="shared" si="81"/>
        <v>#VALUE!</v>
      </c>
      <c r="H750" s="9" t="s">
        <v>205</v>
      </c>
      <c r="I750" s="22" t="str">
        <f t="shared" si="77"/>
        <v>616106</v>
      </c>
      <c r="J750" s="22">
        <f t="shared" si="82"/>
        <v>0</v>
      </c>
      <c r="K750" s="22"/>
      <c r="L750" s="23"/>
      <c r="M750" s="22"/>
      <c r="N750" s="23"/>
      <c r="O750" s="24"/>
      <c r="P750" s="24"/>
      <c r="Q750" s="24"/>
      <c r="R750" s="24"/>
      <c r="S750" s="24"/>
      <c r="T750" s="24"/>
      <c r="U750" s="41" t="str">
        <f t="shared" si="78"/>
        <v>Retirement - School Administration</v>
      </c>
      <c r="V750" s="48">
        <f>Budget!I82</f>
        <v>0</v>
      </c>
      <c r="W750" s="1" t="e">
        <f t="shared" si="83"/>
        <v>#VALUE!</v>
      </c>
      <c r="Z750" s="1" t="s">
        <v>205</v>
      </c>
      <c r="AA750" s="1">
        <v>303101</v>
      </c>
    </row>
    <row r="751" spans="5:27" x14ac:dyDescent="0.2">
      <c r="E751" s="4" t="e">
        <f t="shared" si="80"/>
        <v>#VALUE!</v>
      </c>
      <c r="G751" s="9" t="e">
        <f t="shared" si="81"/>
        <v>#VALUE!</v>
      </c>
      <c r="H751" s="9" t="s">
        <v>205</v>
      </c>
      <c r="I751" s="22" t="str">
        <f t="shared" si="77"/>
        <v>616111</v>
      </c>
      <c r="J751" s="22">
        <f t="shared" si="82"/>
        <v>0</v>
      </c>
      <c r="K751" s="22"/>
      <c r="L751" s="23"/>
      <c r="M751" s="22"/>
      <c r="N751" s="23"/>
      <c r="O751" s="24"/>
      <c r="P751" s="24"/>
      <c r="Q751" s="24"/>
      <c r="R751" s="24"/>
      <c r="S751" s="24"/>
      <c r="T751" s="24"/>
      <c r="U751" s="41" t="str">
        <f t="shared" si="78"/>
        <v>Health Insurance - School Administration</v>
      </c>
      <c r="V751" s="48">
        <f>Budget!I83</f>
        <v>0</v>
      </c>
      <c r="W751" s="1" t="e">
        <f t="shared" si="83"/>
        <v>#VALUE!</v>
      </c>
      <c r="Z751" s="1" t="s">
        <v>205</v>
      </c>
      <c r="AA751" s="1">
        <v>303101</v>
      </c>
    </row>
    <row r="752" spans="5:27" x14ac:dyDescent="0.2">
      <c r="E752" s="4" t="e">
        <f t="shared" si="80"/>
        <v>#VALUE!</v>
      </c>
      <c r="G752" s="9" t="e">
        <f t="shared" si="81"/>
        <v>#VALUE!</v>
      </c>
      <c r="H752" s="9" t="s">
        <v>205</v>
      </c>
      <c r="I752" s="22" t="str">
        <f t="shared" si="77"/>
        <v>616837</v>
      </c>
      <c r="J752" s="22">
        <f t="shared" si="82"/>
        <v>0</v>
      </c>
      <c r="K752" s="22"/>
      <c r="L752" s="23"/>
      <c r="M752" s="22"/>
      <c r="N752" s="23"/>
      <c r="O752" s="24"/>
      <c r="P752" s="24"/>
      <c r="Q752" s="24"/>
      <c r="R752" s="24"/>
      <c r="S752" s="24"/>
      <c r="T752" s="24"/>
      <c r="U752" s="41" t="str">
        <f t="shared" si="78"/>
        <v>Residential Expenditures</v>
      </c>
      <c r="V752" s="48">
        <f>Budget!I84</f>
        <v>0</v>
      </c>
      <c r="W752" s="1" t="e">
        <f t="shared" si="83"/>
        <v>#VALUE!</v>
      </c>
      <c r="Z752" s="1" t="s">
        <v>205</v>
      </c>
      <c r="AA752" s="1">
        <v>303101</v>
      </c>
    </row>
    <row r="753" spans="5:27" x14ac:dyDescent="0.2">
      <c r="E753" s="4" t="e">
        <f t="shared" si="80"/>
        <v>#VALUE!</v>
      </c>
      <c r="G753" s="9" t="e">
        <f t="shared" si="81"/>
        <v>#VALUE!</v>
      </c>
      <c r="H753" s="9" t="s">
        <v>205</v>
      </c>
      <c r="I753" s="22" t="str">
        <f t="shared" si="77"/>
        <v>636205</v>
      </c>
      <c r="J753" s="22">
        <f t="shared" si="82"/>
        <v>0</v>
      </c>
      <c r="K753" s="22"/>
      <c r="L753" s="23"/>
      <c r="M753" s="22"/>
      <c r="N753" s="23"/>
      <c r="O753" s="24"/>
      <c r="P753" s="24"/>
      <c r="Q753" s="24"/>
      <c r="R753" s="24"/>
      <c r="S753" s="24"/>
      <c r="T753" s="24"/>
      <c r="U753" s="41" t="str">
        <f t="shared" si="78"/>
        <v>Professional Services</v>
      </c>
      <c r="V753" s="48">
        <f>Budget!I85</f>
        <v>0</v>
      </c>
      <c r="W753" s="1" t="e">
        <f t="shared" si="83"/>
        <v>#VALUE!</v>
      </c>
      <c r="Z753" s="1" t="s">
        <v>205</v>
      </c>
      <c r="AA753" s="1">
        <v>303101</v>
      </c>
    </row>
    <row r="754" spans="5:27" x14ac:dyDescent="0.2">
      <c r="E754" s="4" t="e">
        <f t="shared" si="80"/>
        <v>#VALUE!</v>
      </c>
      <c r="G754" s="9" t="e">
        <f t="shared" si="81"/>
        <v>#VALUE!</v>
      </c>
      <c r="H754" s="9" t="s">
        <v>205</v>
      </c>
      <c r="I754" s="22" t="str">
        <f t="shared" si="77"/>
        <v>636209</v>
      </c>
      <c r="J754" s="22">
        <f t="shared" si="82"/>
        <v>0</v>
      </c>
      <c r="K754" s="22"/>
      <c r="L754" s="23"/>
      <c r="M754" s="22"/>
      <c r="N754" s="23"/>
      <c r="O754" s="24"/>
      <c r="P754" s="24"/>
      <c r="Q754" s="24"/>
      <c r="R754" s="24"/>
      <c r="S754" s="24"/>
      <c r="T754" s="24"/>
      <c r="U754" s="41" t="str">
        <f t="shared" si="78"/>
        <v>Computer Consulting</v>
      </c>
      <c r="V754" s="48">
        <f>Budget!I86</f>
        <v>0</v>
      </c>
      <c r="W754" s="1" t="e">
        <f t="shared" si="83"/>
        <v>#VALUE!</v>
      </c>
      <c r="Z754" s="1" t="s">
        <v>205</v>
      </c>
      <c r="AA754" s="1">
        <v>303101</v>
      </c>
    </row>
    <row r="755" spans="5:27" x14ac:dyDescent="0.2">
      <c r="E755" s="4" t="e">
        <f t="shared" si="80"/>
        <v>#VALUE!</v>
      </c>
      <c r="G755" s="9" t="e">
        <f t="shared" si="81"/>
        <v>#VALUE!</v>
      </c>
      <c r="H755" s="9" t="s">
        <v>205</v>
      </c>
      <c r="I755" s="22" t="str">
        <f t="shared" ref="I755:I818" si="84">I587</f>
        <v>636212</v>
      </c>
      <c r="J755" s="22">
        <f t="shared" si="82"/>
        <v>0</v>
      </c>
      <c r="K755" s="22"/>
      <c r="L755" s="23"/>
      <c r="M755" s="22"/>
      <c r="N755" s="23"/>
      <c r="O755" s="24"/>
      <c r="P755" s="24"/>
      <c r="Q755" s="24"/>
      <c r="R755" s="24"/>
      <c r="S755" s="24"/>
      <c r="T755" s="24"/>
      <c r="U755" s="41" t="str">
        <f t="shared" ref="U755:U818" si="85">U587</f>
        <v>Advertising and Publicity</v>
      </c>
      <c r="V755" s="48">
        <f>Budget!I87</f>
        <v>0</v>
      </c>
      <c r="W755" s="1" t="e">
        <f t="shared" si="83"/>
        <v>#VALUE!</v>
      </c>
      <c r="Z755" s="1" t="s">
        <v>205</v>
      </c>
      <c r="AA755" s="1">
        <v>303101</v>
      </c>
    </row>
    <row r="756" spans="5:27" x14ac:dyDescent="0.2">
      <c r="E756" s="4" t="e">
        <f t="shared" si="80"/>
        <v>#VALUE!</v>
      </c>
      <c r="G756" s="9" t="e">
        <f t="shared" si="81"/>
        <v>#VALUE!</v>
      </c>
      <c r="H756" s="9" t="s">
        <v>205</v>
      </c>
      <c r="I756" s="22" t="str">
        <f t="shared" si="84"/>
        <v>636221</v>
      </c>
      <c r="J756" s="22">
        <f t="shared" si="82"/>
        <v>0</v>
      </c>
      <c r="K756" s="22"/>
      <c r="L756" s="23"/>
      <c r="M756" s="22"/>
      <c r="N756" s="23"/>
      <c r="O756" s="24"/>
      <c r="P756" s="24"/>
      <c r="Q756" s="24"/>
      <c r="R756" s="24"/>
      <c r="S756" s="24"/>
      <c r="T756" s="24"/>
      <c r="U756" s="41" t="str">
        <f t="shared" si="85"/>
        <v>Administrative Staff Development Expenditures</v>
      </c>
      <c r="V756" s="48">
        <f>Budget!I88</f>
        <v>0</v>
      </c>
      <c r="W756" s="1" t="e">
        <f t="shared" si="83"/>
        <v>#VALUE!</v>
      </c>
      <c r="Z756" s="1" t="s">
        <v>205</v>
      </c>
      <c r="AA756" s="1">
        <v>303101</v>
      </c>
    </row>
    <row r="757" spans="5:27" x14ac:dyDescent="0.2">
      <c r="E757" s="4" t="e">
        <f t="shared" si="80"/>
        <v>#VALUE!</v>
      </c>
      <c r="F757" s="2"/>
      <c r="G757" s="2" t="e">
        <f t="shared" si="81"/>
        <v>#VALUE!</v>
      </c>
      <c r="H757" s="9" t="s">
        <v>205</v>
      </c>
      <c r="I757" s="42" t="str">
        <f t="shared" si="84"/>
        <v>636302</v>
      </c>
      <c r="J757" s="22">
        <f t="shared" si="82"/>
        <v>0</v>
      </c>
      <c r="K757" s="43"/>
      <c r="L757" s="24"/>
      <c r="M757" s="43"/>
      <c r="N757" s="24"/>
      <c r="O757" s="44"/>
      <c r="P757" s="44"/>
      <c r="Q757" s="44"/>
      <c r="R757" s="44"/>
      <c r="S757" s="44"/>
      <c r="T757" s="44"/>
      <c r="U757" s="22" t="str">
        <f t="shared" si="85"/>
        <v>Supplies</v>
      </c>
      <c r="V757" s="48">
        <f>Budget!I89</f>
        <v>0</v>
      </c>
      <c r="W757" s="1" t="e">
        <f t="shared" si="83"/>
        <v>#VALUE!</v>
      </c>
      <c r="X757" s="7"/>
      <c r="Y757" s="7"/>
      <c r="Z757" s="1" t="s">
        <v>205</v>
      </c>
      <c r="AA757" s="1">
        <v>303101</v>
      </c>
    </row>
    <row r="758" spans="5:27" x14ac:dyDescent="0.2">
      <c r="E758" s="4" t="e">
        <f t="shared" si="80"/>
        <v>#VALUE!</v>
      </c>
      <c r="G758" s="9" t="e">
        <f t="shared" si="81"/>
        <v>#VALUE!</v>
      </c>
      <c r="H758" s="9" t="s">
        <v>205</v>
      </c>
      <c r="I758" s="22" t="str">
        <f t="shared" si="84"/>
        <v>636304</v>
      </c>
      <c r="J758" s="22">
        <f t="shared" si="82"/>
        <v>0</v>
      </c>
      <c r="K758" s="22"/>
      <c r="L758" s="23"/>
      <c r="M758" s="22"/>
      <c r="N758" s="23"/>
      <c r="O758" s="24"/>
      <c r="P758" s="24"/>
      <c r="Q758" s="24"/>
      <c r="R758" s="24"/>
      <c r="S758" s="24"/>
      <c r="T758" s="24"/>
      <c r="U758" s="41" t="str">
        <f t="shared" si="85"/>
        <v>Printing &amp; Stationery</v>
      </c>
      <c r="V758" s="48">
        <f>Budget!I90</f>
        <v>0</v>
      </c>
      <c r="W758" s="1" t="e">
        <f t="shared" si="83"/>
        <v>#VALUE!</v>
      </c>
      <c r="Z758" s="1" t="s">
        <v>205</v>
      </c>
      <c r="AA758" s="1">
        <v>303101</v>
      </c>
    </row>
    <row r="759" spans="5:27" x14ac:dyDescent="0.2">
      <c r="E759" s="4" t="e">
        <f t="shared" si="80"/>
        <v>#VALUE!</v>
      </c>
      <c r="G759" s="9" t="e">
        <f t="shared" si="81"/>
        <v>#VALUE!</v>
      </c>
      <c r="H759" s="9" t="s">
        <v>205</v>
      </c>
      <c r="I759" s="22" t="str">
        <f t="shared" si="84"/>
        <v>636305</v>
      </c>
      <c r="J759" s="22">
        <f t="shared" si="82"/>
        <v>0</v>
      </c>
      <c r="K759" s="22"/>
      <c r="L759" s="23"/>
      <c r="M759" s="22"/>
      <c r="N759" s="23"/>
      <c r="O759" s="24"/>
      <c r="P759" s="24"/>
      <c r="Q759" s="24"/>
      <c r="R759" s="24"/>
      <c r="S759" s="24"/>
      <c r="T759" s="24"/>
      <c r="U759" s="41" t="str">
        <f t="shared" si="85"/>
        <v>Postage</v>
      </c>
      <c r="V759" s="48">
        <f>Budget!I91</f>
        <v>0</v>
      </c>
      <c r="W759" s="1" t="e">
        <f t="shared" si="83"/>
        <v>#VALUE!</v>
      </c>
      <c r="Z759" s="1" t="s">
        <v>205</v>
      </c>
      <c r="AA759" s="1">
        <v>303101</v>
      </c>
    </row>
    <row r="760" spans="5:27" x14ac:dyDescent="0.2">
      <c r="E760" s="4" t="e">
        <f t="shared" si="80"/>
        <v>#VALUE!</v>
      </c>
      <c r="G760" s="9" t="e">
        <f t="shared" si="81"/>
        <v>#VALUE!</v>
      </c>
      <c r="H760" s="9" t="s">
        <v>205</v>
      </c>
      <c r="I760" s="22" t="str">
        <f t="shared" si="84"/>
        <v>636350</v>
      </c>
      <c r="J760" s="22">
        <f t="shared" si="82"/>
        <v>0</v>
      </c>
      <c r="K760" s="22"/>
      <c r="L760" s="23"/>
      <c r="M760" s="22"/>
      <c r="N760" s="23"/>
      <c r="O760" s="24"/>
      <c r="P760" s="24"/>
      <c r="Q760" s="24"/>
      <c r="R760" s="24"/>
      <c r="S760" s="24"/>
      <c r="T760" s="24"/>
      <c r="U760" s="41" t="str">
        <f t="shared" si="85"/>
        <v>Miscellaneous Administrative Expenditures</v>
      </c>
      <c r="V760" s="48">
        <f>Budget!I92</f>
        <v>0</v>
      </c>
      <c r="W760" s="1" t="e">
        <f t="shared" si="83"/>
        <v>#VALUE!</v>
      </c>
      <c r="Z760" s="1" t="s">
        <v>205</v>
      </c>
      <c r="AA760" s="1">
        <v>303101</v>
      </c>
    </row>
    <row r="761" spans="5:27" x14ac:dyDescent="0.2">
      <c r="E761" s="4" t="e">
        <f t="shared" si="80"/>
        <v>#VALUE!</v>
      </c>
      <c r="G761" s="9" t="e">
        <f t="shared" si="81"/>
        <v>#VALUE!</v>
      </c>
      <c r="H761" s="9" t="s">
        <v>205</v>
      </c>
      <c r="I761" s="22" t="str">
        <f t="shared" si="84"/>
        <v>636351</v>
      </c>
      <c r="J761" s="22">
        <f t="shared" si="82"/>
        <v>0</v>
      </c>
      <c r="K761" s="22"/>
      <c r="L761" s="23"/>
      <c r="M761" s="22"/>
      <c r="N761" s="23"/>
      <c r="O761" s="24"/>
      <c r="P761" s="24"/>
      <c r="Q761" s="24"/>
      <c r="R761" s="24"/>
      <c r="S761" s="24"/>
      <c r="T761" s="24"/>
      <c r="U761" s="41" t="str">
        <f t="shared" si="85"/>
        <v>Unallocated Credit Card Charge</v>
      </c>
      <c r="V761" s="48">
        <f>Budget!I93</f>
        <v>0</v>
      </c>
      <c r="W761" s="1" t="e">
        <f t="shared" si="83"/>
        <v>#VALUE!</v>
      </c>
      <c r="Z761" s="1" t="s">
        <v>205</v>
      </c>
      <c r="AA761" s="1">
        <v>303101</v>
      </c>
    </row>
    <row r="762" spans="5:27" x14ac:dyDescent="0.2">
      <c r="E762" s="4" t="e">
        <f t="shared" si="80"/>
        <v>#VALUE!</v>
      </c>
      <c r="G762" s="9" t="e">
        <f t="shared" si="81"/>
        <v>#VALUE!</v>
      </c>
      <c r="H762" s="9" t="s">
        <v>205</v>
      </c>
      <c r="I762" s="22" t="str">
        <f t="shared" si="84"/>
        <v>636404</v>
      </c>
      <c r="J762" s="22">
        <f t="shared" si="82"/>
        <v>0</v>
      </c>
      <c r="K762" s="22"/>
      <c r="L762" s="23"/>
      <c r="M762" s="22"/>
      <c r="N762" s="23"/>
      <c r="O762" s="24"/>
      <c r="P762" s="24"/>
      <c r="Q762" s="24"/>
      <c r="R762" s="24"/>
      <c r="S762" s="24"/>
      <c r="T762" s="24"/>
      <c r="U762" s="41" t="str">
        <f t="shared" si="85"/>
        <v>Dues, Memberships, and Subscriptions</v>
      </c>
      <c r="V762" s="48">
        <f>Budget!I94</f>
        <v>0</v>
      </c>
      <c r="W762" s="1" t="e">
        <f t="shared" si="83"/>
        <v>#VALUE!</v>
      </c>
      <c r="Z762" s="1" t="s">
        <v>205</v>
      </c>
      <c r="AA762" s="1">
        <v>303101</v>
      </c>
    </row>
    <row r="763" spans="5:27" x14ac:dyDescent="0.2">
      <c r="E763" s="4" t="e">
        <f t="shared" si="80"/>
        <v>#VALUE!</v>
      </c>
      <c r="G763" s="9" t="e">
        <f t="shared" si="81"/>
        <v>#VALUE!</v>
      </c>
      <c r="H763" s="9" t="s">
        <v>205</v>
      </c>
      <c r="I763" s="22" t="str">
        <f t="shared" si="84"/>
        <v>636405</v>
      </c>
      <c r="J763" s="22">
        <f t="shared" si="82"/>
        <v>0</v>
      </c>
      <c r="K763" s="22"/>
      <c r="L763" s="23"/>
      <c r="M763" s="22"/>
      <c r="N763" s="23"/>
      <c r="O763" s="24"/>
      <c r="P763" s="24"/>
      <c r="Q763" s="24"/>
      <c r="R763" s="24"/>
      <c r="S763" s="24"/>
      <c r="T763" s="24"/>
      <c r="U763" s="41" t="str">
        <f t="shared" si="85"/>
        <v>Conference and Travel</v>
      </c>
      <c r="V763" s="48">
        <f>Budget!I95</f>
        <v>0</v>
      </c>
      <c r="W763" s="1" t="e">
        <f t="shared" si="83"/>
        <v>#VALUE!</v>
      </c>
      <c r="Z763" s="1" t="s">
        <v>205</v>
      </c>
      <c r="AA763" s="1">
        <v>303101</v>
      </c>
    </row>
    <row r="764" spans="5:27" x14ac:dyDescent="0.2">
      <c r="E764" s="4" t="e">
        <f t="shared" si="80"/>
        <v>#VALUE!</v>
      </c>
      <c r="G764" s="9" t="e">
        <f t="shared" si="81"/>
        <v>#VALUE!</v>
      </c>
      <c r="H764" s="9" t="s">
        <v>205</v>
      </c>
      <c r="I764" s="22" t="str">
        <f t="shared" si="84"/>
        <v>636560</v>
      </c>
      <c r="J764" s="22">
        <f t="shared" si="82"/>
        <v>0</v>
      </c>
      <c r="K764" s="22"/>
      <c r="L764" s="23"/>
      <c r="M764" s="22"/>
      <c r="N764" s="23"/>
      <c r="O764" s="24"/>
      <c r="P764" s="24"/>
      <c r="Q764" s="24"/>
      <c r="R764" s="24"/>
      <c r="S764" s="24"/>
      <c r="T764" s="24"/>
      <c r="U764" s="41" t="str">
        <f t="shared" si="85"/>
        <v>Diocesan Student Fees</v>
      </c>
      <c r="V764" s="48">
        <f>Budget!I96</f>
        <v>0</v>
      </c>
      <c r="W764" s="1" t="e">
        <f t="shared" si="83"/>
        <v>#VALUE!</v>
      </c>
      <c r="Z764" s="1" t="s">
        <v>205</v>
      </c>
      <c r="AA764" s="1">
        <v>303101</v>
      </c>
    </row>
    <row r="765" spans="5:27" x14ac:dyDescent="0.2">
      <c r="E765" s="4" t="e">
        <f t="shared" si="80"/>
        <v>#VALUE!</v>
      </c>
      <c r="G765" s="9" t="e">
        <f t="shared" si="81"/>
        <v>#VALUE!</v>
      </c>
      <c r="H765" s="9" t="s">
        <v>205</v>
      </c>
      <c r="I765" s="22" t="str">
        <f t="shared" si="84"/>
        <v>636575</v>
      </c>
      <c r="J765" s="22">
        <f t="shared" si="82"/>
        <v>0</v>
      </c>
      <c r="K765" s="22"/>
      <c r="L765" s="23"/>
      <c r="M765" s="22"/>
      <c r="N765" s="23"/>
      <c r="O765" s="24"/>
      <c r="P765" s="24"/>
      <c r="Q765" s="24"/>
      <c r="R765" s="24"/>
      <c r="S765" s="24"/>
      <c r="T765" s="24"/>
      <c r="U765" s="41" t="str">
        <f t="shared" si="85"/>
        <v>Student Accident Insurance</v>
      </c>
      <c r="V765" s="48">
        <f>Budget!I97</f>
        <v>0</v>
      </c>
      <c r="W765" s="1" t="e">
        <f t="shared" si="83"/>
        <v>#VALUE!</v>
      </c>
      <c r="Z765" s="1" t="s">
        <v>205</v>
      </c>
      <c r="AA765" s="1">
        <v>303101</v>
      </c>
    </row>
    <row r="766" spans="5:27" x14ac:dyDescent="0.2">
      <c r="E766" s="4" t="e">
        <f t="shared" si="80"/>
        <v>#VALUE!</v>
      </c>
      <c r="G766" s="9" t="e">
        <f t="shared" si="81"/>
        <v>#VALUE!</v>
      </c>
      <c r="H766" s="9" t="s">
        <v>205</v>
      </c>
      <c r="I766" s="22" t="str">
        <f t="shared" si="84"/>
        <v>636605</v>
      </c>
      <c r="J766" s="22">
        <f t="shared" si="82"/>
        <v>0</v>
      </c>
      <c r="K766" s="22"/>
      <c r="L766" s="23"/>
      <c r="M766" s="22"/>
      <c r="N766" s="23"/>
      <c r="O766" s="24"/>
      <c r="P766" s="24"/>
      <c r="Q766" s="24"/>
      <c r="R766" s="24"/>
      <c r="S766" s="24"/>
      <c r="T766" s="24"/>
      <c r="U766" s="41" t="str">
        <f t="shared" si="85"/>
        <v>Telephone/Internet/Cable</v>
      </c>
      <c r="V766" s="48">
        <f>Budget!I98</f>
        <v>0</v>
      </c>
      <c r="W766" s="1" t="e">
        <f t="shared" si="83"/>
        <v>#VALUE!</v>
      </c>
      <c r="Z766" s="1" t="s">
        <v>205</v>
      </c>
      <c r="AA766" s="1">
        <v>303101</v>
      </c>
    </row>
    <row r="767" spans="5:27" x14ac:dyDescent="0.2">
      <c r="E767" s="4" t="e">
        <f t="shared" si="80"/>
        <v>#VALUE!</v>
      </c>
      <c r="G767" s="9" t="e">
        <f t="shared" si="81"/>
        <v>#VALUE!</v>
      </c>
      <c r="H767" s="9" t="s">
        <v>205</v>
      </c>
      <c r="I767" s="22" t="str">
        <f t="shared" si="84"/>
        <v>636701</v>
      </c>
      <c r="J767" s="22">
        <f t="shared" si="82"/>
        <v>0</v>
      </c>
      <c r="K767" s="22"/>
      <c r="L767" s="23"/>
      <c r="M767" s="22"/>
      <c r="N767" s="23"/>
      <c r="O767" s="24"/>
      <c r="P767" s="24"/>
      <c r="Q767" s="24"/>
      <c r="R767" s="24"/>
      <c r="S767" s="24"/>
      <c r="T767" s="24"/>
      <c r="U767" s="41" t="str">
        <f t="shared" si="85"/>
        <v>Administrative Equipment &amp; Furnishings</v>
      </c>
      <c r="V767" s="48">
        <f>Budget!I99</f>
        <v>0</v>
      </c>
      <c r="W767" s="1" t="e">
        <f t="shared" si="83"/>
        <v>#VALUE!</v>
      </c>
      <c r="Z767" s="1" t="s">
        <v>205</v>
      </c>
      <c r="AA767" s="1">
        <v>303101</v>
      </c>
    </row>
    <row r="768" spans="5:27" x14ac:dyDescent="0.2">
      <c r="E768" s="4" t="e">
        <f t="shared" si="80"/>
        <v>#VALUE!</v>
      </c>
      <c r="G768" s="9" t="e">
        <f t="shared" si="81"/>
        <v>#VALUE!</v>
      </c>
      <c r="H768" s="9" t="s">
        <v>205</v>
      </c>
      <c r="I768" s="22" t="str">
        <f t="shared" si="84"/>
        <v>636703</v>
      </c>
      <c r="J768" s="22">
        <f t="shared" si="82"/>
        <v>0</v>
      </c>
      <c r="K768" s="22"/>
      <c r="L768" s="23"/>
      <c r="M768" s="22"/>
      <c r="N768" s="23"/>
      <c r="O768" s="24"/>
      <c r="P768" s="24"/>
      <c r="Q768" s="24"/>
      <c r="R768" s="24"/>
      <c r="S768" s="24"/>
      <c r="T768" s="24"/>
      <c r="U768" s="41" t="str">
        <f t="shared" si="85"/>
        <v>Administrative Equipment, Repairs, &amp; Maintenance</v>
      </c>
      <c r="V768" s="48">
        <f>Budget!I100</f>
        <v>0</v>
      </c>
      <c r="W768" s="1" t="e">
        <f t="shared" si="83"/>
        <v>#VALUE!</v>
      </c>
      <c r="Z768" s="1" t="s">
        <v>205</v>
      </c>
      <c r="AA768" s="1">
        <v>303101</v>
      </c>
    </row>
    <row r="769" spans="5:27" x14ac:dyDescent="0.2">
      <c r="E769" s="4" t="e">
        <f t="shared" si="80"/>
        <v>#VALUE!</v>
      </c>
      <c r="G769" s="9" t="e">
        <f t="shared" si="81"/>
        <v>#VALUE!</v>
      </c>
      <c r="H769" s="9" t="s">
        <v>205</v>
      </c>
      <c r="I769" s="22" t="str">
        <f t="shared" si="84"/>
        <v>656004</v>
      </c>
      <c r="J769" s="22">
        <f t="shared" si="82"/>
        <v>0</v>
      </c>
      <c r="K769" s="22"/>
      <c r="L769" s="23"/>
      <c r="M769" s="22"/>
      <c r="N769" s="23"/>
      <c r="O769" s="24"/>
      <c r="P769" s="24"/>
      <c r="Q769" s="24"/>
      <c r="R769" s="24"/>
      <c r="S769" s="24"/>
      <c r="T769" s="24"/>
      <c r="U769" s="41" t="str">
        <f t="shared" si="85"/>
        <v>Instructional Salaries - Contracted</v>
      </c>
      <c r="V769" s="48">
        <f>Budget!I101</f>
        <v>0</v>
      </c>
      <c r="W769" s="1" t="e">
        <f t="shared" si="83"/>
        <v>#VALUE!</v>
      </c>
      <c r="Z769" s="1" t="s">
        <v>205</v>
      </c>
      <c r="AA769" s="1">
        <v>303101</v>
      </c>
    </row>
    <row r="770" spans="5:27" x14ac:dyDescent="0.2">
      <c r="E770" s="4" t="e">
        <f t="shared" si="80"/>
        <v>#VALUE!</v>
      </c>
      <c r="G770" s="9" t="e">
        <f t="shared" si="81"/>
        <v>#VALUE!</v>
      </c>
      <c r="H770" s="9" t="s">
        <v>205</v>
      </c>
      <c r="I770" s="22" t="str">
        <f t="shared" si="84"/>
        <v>656008</v>
      </c>
      <c r="J770" s="22">
        <f t="shared" si="82"/>
        <v>0</v>
      </c>
      <c r="K770" s="22"/>
      <c r="L770" s="23"/>
      <c r="M770" s="22"/>
      <c r="N770" s="23"/>
      <c r="O770" s="24"/>
      <c r="P770" s="24"/>
      <c r="Q770" s="24"/>
      <c r="R770" s="24"/>
      <c r="S770" s="24"/>
      <c r="T770" s="24"/>
      <c r="U770" s="41" t="str">
        <f t="shared" si="85"/>
        <v>Substitute Salaries</v>
      </c>
      <c r="V770" s="48">
        <f>Budget!I102</f>
        <v>0</v>
      </c>
      <c r="W770" s="1" t="e">
        <f t="shared" si="83"/>
        <v>#VALUE!</v>
      </c>
      <c r="Z770" s="1" t="s">
        <v>205</v>
      </c>
      <c r="AA770" s="1">
        <v>303101</v>
      </c>
    </row>
    <row r="771" spans="5:27" x14ac:dyDescent="0.2">
      <c r="E771" s="4" t="e">
        <f t="shared" si="80"/>
        <v>#VALUE!</v>
      </c>
      <c r="G771" s="9" t="e">
        <f t="shared" si="81"/>
        <v>#VALUE!</v>
      </c>
      <c r="H771" s="9" t="s">
        <v>205</v>
      </c>
      <c r="I771" s="22" t="str">
        <f t="shared" si="84"/>
        <v>656009</v>
      </c>
      <c r="J771" s="22">
        <f t="shared" si="82"/>
        <v>0</v>
      </c>
      <c r="K771" s="22"/>
      <c r="L771" s="23"/>
      <c r="M771" s="22"/>
      <c r="N771" s="23"/>
      <c r="O771" s="24"/>
      <c r="P771" s="24"/>
      <c r="Q771" s="24"/>
      <c r="R771" s="24"/>
      <c r="S771" s="24"/>
      <c r="T771" s="24"/>
      <c r="U771" s="41" t="str">
        <f t="shared" si="85"/>
        <v>Non-Contracted Instructional Salaries</v>
      </c>
      <c r="V771" s="48">
        <f>Budget!I103</f>
        <v>0</v>
      </c>
      <c r="W771" s="1" t="e">
        <f t="shared" si="83"/>
        <v>#VALUE!</v>
      </c>
      <c r="Z771" s="1" t="s">
        <v>205</v>
      </c>
      <c r="AA771" s="1">
        <v>303101</v>
      </c>
    </row>
    <row r="772" spans="5:27" x14ac:dyDescent="0.2">
      <c r="E772" s="4" t="e">
        <f t="shared" si="80"/>
        <v>#VALUE!</v>
      </c>
      <c r="G772" s="9" t="e">
        <f t="shared" si="81"/>
        <v>#VALUE!</v>
      </c>
      <c r="H772" s="9" t="s">
        <v>205</v>
      </c>
      <c r="I772" s="22" t="str">
        <f t="shared" si="84"/>
        <v>656101</v>
      </c>
      <c r="J772" s="22">
        <f t="shared" si="82"/>
        <v>0</v>
      </c>
      <c r="K772" s="22"/>
      <c r="L772" s="23"/>
      <c r="M772" s="22"/>
      <c r="N772" s="23"/>
      <c r="O772" s="24"/>
      <c r="P772" s="24"/>
      <c r="Q772" s="24"/>
      <c r="R772" s="24"/>
      <c r="S772" s="24"/>
      <c r="T772" s="24"/>
      <c r="U772" s="41" t="str">
        <f t="shared" si="85"/>
        <v>SS Taxes, Employer Share - Instructional</v>
      </c>
      <c r="V772" s="48">
        <f>Budget!I104</f>
        <v>0</v>
      </c>
      <c r="W772" s="1" t="e">
        <f t="shared" si="83"/>
        <v>#VALUE!</v>
      </c>
      <c r="Z772" s="1" t="s">
        <v>205</v>
      </c>
      <c r="AA772" s="1">
        <v>303101</v>
      </c>
    </row>
    <row r="773" spans="5:27" x14ac:dyDescent="0.2">
      <c r="E773" s="4" t="e">
        <f t="shared" si="80"/>
        <v>#VALUE!</v>
      </c>
      <c r="G773" s="9" t="e">
        <f t="shared" si="81"/>
        <v>#VALUE!</v>
      </c>
      <c r="H773" s="9" t="s">
        <v>205</v>
      </c>
      <c r="I773" s="22" t="str">
        <f t="shared" si="84"/>
        <v>656102</v>
      </c>
      <c r="J773" s="22">
        <f t="shared" si="82"/>
        <v>0</v>
      </c>
      <c r="K773" s="22"/>
      <c r="L773" s="23"/>
      <c r="M773" s="22"/>
      <c r="N773" s="23"/>
      <c r="O773" s="24"/>
      <c r="P773" s="24"/>
      <c r="Q773" s="24"/>
      <c r="R773" s="24"/>
      <c r="S773" s="24"/>
      <c r="T773" s="24"/>
      <c r="U773" s="41" t="str">
        <f t="shared" si="85"/>
        <v>Life &amp; Disability Insurance - Instructional</v>
      </c>
      <c r="V773" s="48">
        <f>Budget!I105</f>
        <v>0</v>
      </c>
      <c r="W773" s="1" t="e">
        <f t="shared" si="83"/>
        <v>#VALUE!</v>
      </c>
      <c r="Z773" s="1" t="s">
        <v>205</v>
      </c>
      <c r="AA773" s="1">
        <v>303101</v>
      </c>
    </row>
    <row r="774" spans="5:27" x14ac:dyDescent="0.2">
      <c r="E774" s="4" t="e">
        <f t="shared" si="80"/>
        <v>#VALUE!</v>
      </c>
      <c r="G774" s="9" t="e">
        <f t="shared" si="81"/>
        <v>#VALUE!</v>
      </c>
      <c r="H774" s="9" t="s">
        <v>205</v>
      </c>
      <c r="I774" s="22" t="str">
        <f t="shared" si="84"/>
        <v>656104</v>
      </c>
      <c r="J774" s="22">
        <f t="shared" si="82"/>
        <v>0</v>
      </c>
      <c r="K774" s="22"/>
      <c r="L774" s="23"/>
      <c r="M774" s="22"/>
      <c r="N774" s="23"/>
      <c r="O774" s="24"/>
      <c r="P774" s="24"/>
      <c r="Q774" s="24"/>
      <c r="R774" s="24"/>
      <c r="S774" s="24"/>
      <c r="T774" s="24"/>
      <c r="U774" s="41" t="str">
        <f t="shared" si="85"/>
        <v>Vision Insurance - Instructional</v>
      </c>
      <c r="V774" s="48">
        <f>Budget!I106</f>
        <v>0</v>
      </c>
      <c r="W774" s="1" t="e">
        <f t="shared" si="83"/>
        <v>#VALUE!</v>
      </c>
      <c r="Z774" s="1" t="s">
        <v>205</v>
      </c>
      <c r="AA774" s="1">
        <v>303101</v>
      </c>
    </row>
    <row r="775" spans="5:27" x14ac:dyDescent="0.2">
      <c r="E775" s="4" t="e">
        <f t="shared" si="80"/>
        <v>#VALUE!</v>
      </c>
      <c r="G775" s="9" t="e">
        <f t="shared" si="81"/>
        <v>#VALUE!</v>
      </c>
      <c r="H775" s="9" t="s">
        <v>205</v>
      </c>
      <c r="I775" s="22" t="str">
        <f t="shared" si="84"/>
        <v>656106</v>
      </c>
      <c r="J775" s="22">
        <f t="shared" si="82"/>
        <v>0</v>
      </c>
      <c r="K775" s="22"/>
      <c r="L775" s="23"/>
      <c r="M775" s="22"/>
      <c r="N775" s="23"/>
      <c r="O775" s="24"/>
      <c r="P775" s="24"/>
      <c r="Q775" s="24"/>
      <c r="R775" s="24"/>
      <c r="S775" s="24"/>
      <c r="T775" s="24"/>
      <c r="U775" s="41" t="str">
        <f t="shared" si="85"/>
        <v>Retirement - Instructional</v>
      </c>
      <c r="V775" s="48">
        <f>Budget!I107</f>
        <v>0</v>
      </c>
      <c r="W775" s="1" t="e">
        <f t="shared" si="83"/>
        <v>#VALUE!</v>
      </c>
      <c r="Z775" s="1" t="s">
        <v>205</v>
      </c>
      <c r="AA775" s="1">
        <v>303101</v>
      </c>
    </row>
    <row r="776" spans="5:27" x14ac:dyDescent="0.2">
      <c r="E776" s="4" t="e">
        <f t="shared" si="80"/>
        <v>#VALUE!</v>
      </c>
      <c r="G776" s="9" t="e">
        <f t="shared" si="81"/>
        <v>#VALUE!</v>
      </c>
      <c r="H776" s="9" t="s">
        <v>205</v>
      </c>
      <c r="I776" s="22" t="str">
        <f t="shared" si="84"/>
        <v>656111</v>
      </c>
      <c r="J776" s="22">
        <f t="shared" si="82"/>
        <v>0</v>
      </c>
      <c r="K776" s="22"/>
      <c r="L776" s="23"/>
      <c r="M776" s="22"/>
      <c r="N776" s="23"/>
      <c r="O776" s="24"/>
      <c r="P776" s="24"/>
      <c r="Q776" s="24"/>
      <c r="R776" s="24"/>
      <c r="S776" s="24"/>
      <c r="T776" s="24"/>
      <c r="U776" s="41" t="str">
        <f t="shared" si="85"/>
        <v>Health Insurance - Instructional</v>
      </c>
      <c r="V776" s="48">
        <f>Budget!I108</f>
        <v>0</v>
      </c>
      <c r="W776" s="1" t="e">
        <f t="shared" si="83"/>
        <v>#VALUE!</v>
      </c>
      <c r="Z776" s="1" t="s">
        <v>205</v>
      </c>
      <c r="AA776" s="1">
        <v>303101</v>
      </c>
    </row>
    <row r="777" spans="5:27" x14ac:dyDescent="0.2">
      <c r="E777" s="4" t="e">
        <f t="shared" si="80"/>
        <v>#VALUE!</v>
      </c>
      <c r="G777" s="9" t="e">
        <f t="shared" si="81"/>
        <v>#VALUE!</v>
      </c>
      <c r="H777" s="9" t="s">
        <v>205</v>
      </c>
      <c r="I777" s="22" t="str">
        <f t="shared" si="84"/>
        <v>676221</v>
      </c>
      <c r="J777" s="22">
        <f t="shared" si="82"/>
        <v>0</v>
      </c>
      <c r="K777" s="22"/>
      <c r="L777" s="23"/>
      <c r="M777" s="22"/>
      <c r="N777" s="23"/>
      <c r="O777" s="24"/>
      <c r="P777" s="24"/>
      <c r="Q777" s="24"/>
      <c r="R777" s="24"/>
      <c r="S777" s="24"/>
      <c r="T777" s="24"/>
      <c r="U777" s="41" t="str">
        <f t="shared" si="85"/>
        <v>Instructional Staff Development Expenditures</v>
      </c>
      <c r="V777" s="48">
        <f>Budget!I109</f>
        <v>0</v>
      </c>
      <c r="W777" s="1" t="e">
        <f t="shared" si="83"/>
        <v>#VALUE!</v>
      </c>
      <c r="Z777" s="1" t="s">
        <v>205</v>
      </c>
      <c r="AA777" s="1">
        <v>303101</v>
      </c>
    </row>
    <row r="778" spans="5:27" x14ac:dyDescent="0.2">
      <c r="E778" s="4" t="e">
        <f t="shared" si="80"/>
        <v>#VALUE!</v>
      </c>
      <c r="G778" s="9" t="e">
        <f t="shared" si="81"/>
        <v>#VALUE!</v>
      </c>
      <c r="H778" s="9" t="s">
        <v>205</v>
      </c>
      <c r="I778" s="22" t="str">
        <f t="shared" si="84"/>
        <v>676306</v>
      </c>
      <c r="J778" s="22">
        <f t="shared" si="82"/>
        <v>0</v>
      </c>
      <c r="K778" s="22"/>
      <c r="L778" s="23"/>
      <c r="M778" s="22"/>
      <c r="N778" s="23"/>
      <c r="O778" s="24"/>
      <c r="P778" s="24"/>
      <c r="Q778" s="24"/>
      <c r="R778" s="24"/>
      <c r="S778" s="24"/>
      <c r="T778" s="24"/>
      <c r="U778" s="41" t="str">
        <f t="shared" si="85"/>
        <v>Copier</v>
      </c>
      <c r="V778" s="48">
        <f>Budget!I110</f>
        <v>0</v>
      </c>
      <c r="W778" s="1" t="e">
        <f t="shared" si="83"/>
        <v>#VALUE!</v>
      </c>
      <c r="Z778" s="1" t="s">
        <v>205</v>
      </c>
      <c r="AA778" s="1">
        <v>303101</v>
      </c>
    </row>
    <row r="779" spans="5:27" x14ac:dyDescent="0.2">
      <c r="E779" s="4" t="e">
        <f t="shared" si="80"/>
        <v>#VALUE!</v>
      </c>
      <c r="G779" s="9" t="e">
        <f t="shared" si="81"/>
        <v>#VALUE!</v>
      </c>
      <c r="H779" s="9" t="s">
        <v>205</v>
      </c>
      <c r="I779" s="22" t="str">
        <f t="shared" si="84"/>
        <v>676312</v>
      </c>
      <c r="J779" s="22">
        <f t="shared" si="82"/>
        <v>0</v>
      </c>
      <c r="K779" s="22"/>
      <c r="L779" s="23"/>
      <c r="M779" s="22"/>
      <c r="N779" s="23"/>
      <c r="O779" s="24"/>
      <c r="P779" s="24"/>
      <c r="Q779" s="24"/>
      <c r="R779" s="24"/>
      <c r="S779" s="24"/>
      <c r="T779" s="24"/>
      <c r="U779" s="41" t="str">
        <f t="shared" si="85"/>
        <v>Testing</v>
      </c>
      <c r="V779" s="48">
        <f>Budget!I111</f>
        <v>0</v>
      </c>
      <c r="W779" s="1" t="e">
        <f t="shared" si="83"/>
        <v>#VALUE!</v>
      </c>
      <c r="Z779" s="1" t="s">
        <v>205</v>
      </c>
      <c r="AA779" s="1">
        <v>303101</v>
      </c>
    </row>
    <row r="780" spans="5:27" x14ac:dyDescent="0.2">
      <c r="E780" s="4" t="e">
        <f t="shared" si="80"/>
        <v>#VALUE!</v>
      </c>
      <c r="G780" s="9" t="e">
        <f t="shared" si="81"/>
        <v>#VALUE!</v>
      </c>
      <c r="H780" s="9" t="s">
        <v>205</v>
      </c>
      <c r="I780" s="22" t="str">
        <f t="shared" si="84"/>
        <v>676320</v>
      </c>
      <c r="J780" s="22">
        <f t="shared" si="82"/>
        <v>0</v>
      </c>
      <c r="K780" s="22"/>
      <c r="L780" s="23"/>
      <c r="M780" s="22"/>
      <c r="N780" s="23"/>
      <c r="O780" s="24"/>
      <c r="P780" s="24"/>
      <c r="Q780" s="24"/>
      <c r="R780" s="24"/>
      <c r="S780" s="24"/>
      <c r="T780" s="24"/>
      <c r="U780" s="41" t="str">
        <f t="shared" si="85"/>
        <v>Departmental Expenditures</v>
      </c>
      <c r="V780" s="48">
        <f>Budget!I112</f>
        <v>0</v>
      </c>
      <c r="W780" s="1" t="e">
        <f t="shared" si="83"/>
        <v>#VALUE!</v>
      </c>
      <c r="Z780" s="1" t="s">
        <v>205</v>
      </c>
      <c r="AA780" s="1">
        <v>303101</v>
      </c>
    </row>
    <row r="781" spans="5:27" x14ac:dyDescent="0.2">
      <c r="E781" s="4" t="e">
        <f t="shared" si="80"/>
        <v>#VALUE!</v>
      </c>
      <c r="G781" s="9" t="e">
        <f t="shared" si="81"/>
        <v>#VALUE!</v>
      </c>
      <c r="H781" s="9" t="s">
        <v>205</v>
      </c>
      <c r="I781" s="22" t="str">
        <f t="shared" si="84"/>
        <v>676330</v>
      </c>
      <c r="J781" s="22">
        <f t="shared" si="82"/>
        <v>0</v>
      </c>
      <c r="K781" s="22"/>
      <c r="L781" s="23"/>
      <c r="M781" s="22"/>
      <c r="N781" s="23"/>
      <c r="O781" s="24"/>
      <c r="P781" s="24"/>
      <c r="Q781" s="24"/>
      <c r="R781" s="24"/>
      <c r="S781" s="24"/>
      <c r="T781" s="24"/>
      <c r="U781" s="41" t="str">
        <f t="shared" si="85"/>
        <v>Instructional Supplies</v>
      </c>
      <c r="V781" s="48">
        <f>Budget!I113</f>
        <v>0</v>
      </c>
      <c r="W781" s="1" t="e">
        <f t="shared" si="83"/>
        <v>#VALUE!</v>
      </c>
      <c r="Z781" s="1" t="s">
        <v>205</v>
      </c>
      <c r="AA781" s="1">
        <v>303101</v>
      </c>
    </row>
    <row r="782" spans="5:27" x14ac:dyDescent="0.2">
      <c r="E782" s="4" t="e">
        <f t="shared" si="80"/>
        <v>#VALUE!</v>
      </c>
      <c r="G782" s="9" t="e">
        <f t="shared" si="81"/>
        <v>#VALUE!</v>
      </c>
      <c r="H782" s="9" t="s">
        <v>205</v>
      </c>
      <c r="I782" s="22" t="str">
        <f t="shared" si="84"/>
        <v>676331</v>
      </c>
      <c r="J782" s="22">
        <f t="shared" si="82"/>
        <v>0</v>
      </c>
      <c r="K782" s="22"/>
      <c r="L782" s="23"/>
      <c r="M782" s="22"/>
      <c r="N782" s="23"/>
      <c r="O782" s="24"/>
      <c r="P782" s="24"/>
      <c r="Q782" s="24"/>
      <c r="R782" s="24"/>
      <c r="S782" s="24"/>
      <c r="T782" s="24"/>
      <c r="U782" s="41" t="str">
        <f t="shared" si="85"/>
        <v>Instructional Materials</v>
      </c>
      <c r="V782" s="48">
        <f>Budget!I114</f>
        <v>0</v>
      </c>
      <c r="W782" s="1" t="e">
        <f t="shared" si="83"/>
        <v>#VALUE!</v>
      </c>
      <c r="Z782" s="1" t="s">
        <v>205</v>
      </c>
      <c r="AA782" s="1">
        <v>303101</v>
      </c>
    </row>
    <row r="783" spans="5:27" x14ac:dyDescent="0.2">
      <c r="E783" s="4" t="e">
        <f t="shared" si="80"/>
        <v>#VALUE!</v>
      </c>
      <c r="G783" s="9" t="e">
        <f t="shared" si="81"/>
        <v>#VALUE!</v>
      </c>
      <c r="H783" s="9" t="s">
        <v>205</v>
      </c>
      <c r="I783" s="22" t="str">
        <f t="shared" si="84"/>
        <v>676332</v>
      </c>
      <c r="J783" s="22">
        <f t="shared" si="82"/>
        <v>0</v>
      </c>
      <c r="K783" s="22"/>
      <c r="L783" s="23"/>
      <c r="M783" s="22"/>
      <c r="N783" s="23"/>
      <c r="O783" s="24"/>
      <c r="P783" s="24"/>
      <c r="Q783" s="24"/>
      <c r="R783" s="24"/>
      <c r="S783" s="24"/>
      <c r="T783" s="24"/>
      <c r="U783" s="41" t="str">
        <f t="shared" si="85"/>
        <v>Textbooks</v>
      </c>
      <c r="V783" s="48">
        <f>Budget!I115</f>
        <v>0</v>
      </c>
      <c r="W783" s="1" t="e">
        <f t="shared" si="83"/>
        <v>#VALUE!</v>
      </c>
      <c r="Z783" s="1" t="s">
        <v>205</v>
      </c>
      <c r="AA783" s="1">
        <v>303101</v>
      </c>
    </row>
    <row r="784" spans="5:27" x14ac:dyDescent="0.2">
      <c r="E784" s="4" t="e">
        <f t="shared" si="80"/>
        <v>#VALUE!</v>
      </c>
      <c r="G784" s="9" t="e">
        <f t="shared" si="81"/>
        <v>#VALUE!</v>
      </c>
      <c r="H784" s="9" t="s">
        <v>205</v>
      </c>
      <c r="I784" s="22" t="str">
        <f t="shared" si="84"/>
        <v>676333</v>
      </c>
      <c r="J784" s="22">
        <f t="shared" si="82"/>
        <v>0</v>
      </c>
      <c r="K784" s="22"/>
      <c r="L784" s="23"/>
      <c r="M784" s="22"/>
      <c r="N784" s="23"/>
      <c r="O784" s="24"/>
      <c r="P784" s="24"/>
      <c r="Q784" s="24"/>
      <c r="R784" s="24"/>
      <c r="S784" s="24"/>
      <c r="T784" s="24"/>
      <c r="U784" s="41" t="str">
        <f t="shared" si="85"/>
        <v>Textbooks, Consumable</v>
      </c>
      <c r="V784" s="48">
        <f>Budget!I116</f>
        <v>0</v>
      </c>
      <c r="W784" s="1" t="e">
        <f t="shared" si="83"/>
        <v>#VALUE!</v>
      </c>
      <c r="Z784" s="1" t="s">
        <v>205</v>
      </c>
      <c r="AA784" s="1">
        <v>303101</v>
      </c>
    </row>
    <row r="785" spans="5:27" x14ac:dyDescent="0.2">
      <c r="E785" s="4" t="e">
        <f t="shared" si="80"/>
        <v>#VALUE!</v>
      </c>
      <c r="G785" s="9" t="e">
        <f t="shared" si="81"/>
        <v>#VALUE!</v>
      </c>
      <c r="H785" s="9" t="s">
        <v>205</v>
      </c>
      <c r="I785" s="22" t="str">
        <f t="shared" si="84"/>
        <v>676350</v>
      </c>
      <c r="J785" s="22">
        <f t="shared" si="82"/>
        <v>0</v>
      </c>
      <c r="K785" s="22"/>
      <c r="L785" s="23"/>
      <c r="M785" s="22"/>
      <c r="N785" s="23"/>
      <c r="O785" s="24"/>
      <c r="P785" s="24"/>
      <c r="Q785" s="24"/>
      <c r="R785" s="24"/>
      <c r="S785" s="24"/>
      <c r="T785" s="24"/>
      <c r="U785" s="41" t="str">
        <f t="shared" si="85"/>
        <v>Miscellaneous Instructional Expenditures</v>
      </c>
      <c r="V785" s="48">
        <f>Budget!I117</f>
        <v>0</v>
      </c>
      <c r="W785" s="1" t="e">
        <f t="shared" si="83"/>
        <v>#VALUE!</v>
      </c>
      <c r="Z785" s="1" t="s">
        <v>205</v>
      </c>
      <c r="AA785" s="1">
        <v>303101</v>
      </c>
    </row>
    <row r="786" spans="5:27" x14ac:dyDescent="0.2">
      <c r="E786" s="4" t="e">
        <f t="shared" si="80"/>
        <v>#VALUE!</v>
      </c>
      <c r="G786" s="9" t="e">
        <f t="shared" si="81"/>
        <v>#VALUE!</v>
      </c>
      <c r="H786" s="9" t="s">
        <v>205</v>
      </c>
      <c r="I786" s="22" t="str">
        <f t="shared" si="84"/>
        <v>676405</v>
      </c>
      <c r="J786" s="22">
        <f t="shared" si="82"/>
        <v>0</v>
      </c>
      <c r="K786" s="22"/>
      <c r="L786" s="23"/>
      <c r="M786" s="22"/>
      <c r="N786" s="23"/>
      <c r="O786" s="24"/>
      <c r="P786" s="24"/>
      <c r="Q786" s="24"/>
      <c r="R786" s="24"/>
      <c r="S786" s="24"/>
      <c r="T786" s="24"/>
      <c r="U786" s="41" t="str">
        <f t="shared" si="85"/>
        <v>FacultyTravel, Conferences, Conventions</v>
      </c>
      <c r="V786" s="48">
        <f>Budget!I118</f>
        <v>0</v>
      </c>
      <c r="W786" s="1" t="e">
        <f t="shared" si="83"/>
        <v>#VALUE!</v>
      </c>
      <c r="Z786" s="1" t="s">
        <v>205</v>
      </c>
      <c r="AA786" s="1">
        <v>303101</v>
      </c>
    </row>
    <row r="787" spans="5:27" x14ac:dyDescent="0.2">
      <c r="E787" s="4" t="e">
        <f t="shared" si="80"/>
        <v>#VALUE!</v>
      </c>
      <c r="G787" s="9" t="e">
        <f t="shared" si="81"/>
        <v>#VALUE!</v>
      </c>
      <c r="H787" s="9" t="s">
        <v>205</v>
      </c>
      <c r="I787" s="22" t="str">
        <f t="shared" si="84"/>
        <v>676701</v>
      </c>
      <c r="J787" s="22">
        <f t="shared" si="82"/>
        <v>0</v>
      </c>
      <c r="K787" s="22"/>
      <c r="L787" s="23"/>
      <c r="M787" s="22"/>
      <c r="N787" s="23"/>
      <c r="O787" s="24"/>
      <c r="P787" s="24"/>
      <c r="Q787" s="24"/>
      <c r="R787" s="24"/>
      <c r="S787" s="24"/>
      <c r="T787" s="24"/>
      <c r="U787" s="41" t="str">
        <f t="shared" si="85"/>
        <v>General Instructional Equipment &amp; Furnishings</v>
      </c>
      <c r="V787" s="48">
        <f>Budget!I119</f>
        <v>0</v>
      </c>
      <c r="W787" s="1" t="e">
        <f t="shared" si="83"/>
        <v>#VALUE!</v>
      </c>
      <c r="Z787" s="1" t="s">
        <v>205</v>
      </c>
      <c r="AA787" s="1">
        <v>303101</v>
      </c>
    </row>
    <row r="788" spans="5:27" x14ac:dyDescent="0.2">
      <c r="E788" s="4" t="e">
        <f t="shared" si="80"/>
        <v>#VALUE!</v>
      </c>
      <c r="G788" s="9" t="e">
        <f t="shared" si="81"/>
        <v>#VALUE!</v>
      </c>
      <c r="H788" s="9" t="s">
        <v>205</v>
      </c>
      <c r="I788" s="22" t="str">
        <f t="shared" si="84"/>
        <v>696303</v>
      </c>
      <c r="J788" s="22">
        <f t="shared" si="82"/>
        <v>0</v>
      </c>
      <c r="K788" s="22"/>
      <c r="L788" s="23"/>
      <c r="M788" s="22"/>
      <c r="N788" s="23"/>
      <c r="O788" s="24"/>
      <c r="P788" s="24"/>
      <c r="Q788" s="24"/>
      <c r="R788" s="24"/>
      <c r="S788" s="24"/>
      <c r="T788" s="24"/>
      <c r="U788" s="41" t="str">
        <f t="shared" si="85"/>
        <v>Books and Periodicals</v>
      </c>
      <c r="V788" s="48">
        <f>Budget!I120</f>
        <v>0</v>
      </c>
      <c r="W788" s="1" t="e">
        <f t="shared" si="83"/>
        <v>#VALUE!</v>
      </c>
      <c r="Z788" s="1" t="s">
        <v>205</v>
      </c>
      <c r="AA788" s="1">
        <v>303101</v>
      </c>
    </row>
    <row r="789" spans="5:27" x14ac:dyDescent="0.2">
      <c r="E789" s="4" t="e">
        <f t="shared" si="80"/>
        <v>#VALUE!</v>
      </c>
      <c r="G789" s="9" t="e">
        <f t="shared" si="81"/>
        <v>#VALUE!</v>
      </c>
      <c r="H789" s="9" t="s">
        <v>205</v>
      </c>
      <c r="I789" s="22" t="str">
        <f t="shared" si="84"/>
        <v>696308</v>
      </c>
      <c r="J789" s="22">
        <f t="shared" si="82"/>
        <v>0</v>
      </c>
      <c r="K789" s="22"/>
      <c r="L789" s="23"/>
      <c r="M789" s="22"/>
      <c r="N789" s="23"/>
      <c r="O789" s="24"/>
      <c r="P789" s="24"/>
      <c r="Q789" s="24"/>
      <c r="R789" s="24"/>
      <c r="S789" s="24"/>
      <c r="T789" s="24"/>
      <c r="U789" s="41" t="str">
        <f t="shared" si="85"/>
        <v>Technology Services / Supplies</v>
      </c>
      <c r="V789" s="48">
        <f>Budget!I121</f>
        <v>0</v>
      </c>
      <c r="W789" s="1" t="e">
        <f t="shared" si="83"/>
        <v>#VALUE!</v>
      </c>
      <c r="Z789" s="1" t="s">
        <v>205</v>
      </c>
      <c r="AA789" s="1">
        <v>303101</v>
      </c>
    </row>
    <row r="790" spans="5:27" x14ac:dyDescent="0.2">
      <c r="E790" s="4" t="e">
        <f t="shared" si="80"/>
        <v>#VALUE!</v>
      </c>
      <c r="G790" s="9" t="e">
        <f t="shared" si="81"/>
        <v>#VALUE!</v>
      </c>
      <c r="H790" s="9" t="s">
        <v>205</v>
      </c>
      <c r="I790" s="22" t="str">
        <f t="shared" si="84"/>
        <v>696350</v>
      </c>
      <c r="J790" s="22">
        <f t="shared" si="82"/>
        <v>0</v>
      </c>
      <c r="K790" s="22"/>
      <c r="L790" s="23"/>
      <c r="M790" s="22"/>
      <c r="N790" s="23"/>
      <c r="O790" s="24"/>
      <c r="P790" s="24"/>
      <c r="Q790" s="24"/>
      <c r="R790" s="24"/>
      <c r="S790" s="24"/>
      <c r="T790" s="24"/>
      <c r="U790" s="41" t="str">
        <f t="shared" si="85"/>
        <v>Miscellaneous Library / Media Expenditures</v>
      </c>
      <c r="V790" s="48">
        <f>Budget!I122</f>
        <v>0</v>
      </c>
      <c r="W790" s="1" t="e">
        <f t="shared" si="83"/>
        <v>#VALUE!</v>
      </c>
      <c r="Z790" s="1" t="s">
        <v>205</v>
      </c>
      <c r="AA790" s="1">
        <v>303101</v>
      </c>
    </row>
    <row r="791" spans="5:27" x14ac:dyDescent="0.2">
      <c r="E791" s="4" t="e">
        <f t="shared" si="80"/>
        <v>#VALUE!</v>
      </c>
      <c r="G791" s="9" t="e">
        <f t="shared" si="81"/>
        <v>#VALUE!</v>
      </c>
      <c r="H791" s="9" t="s">
        <v>205</v>
      </c>
      <c r="I791" s="22" t="str">
        <f t="shared" si="84"/>
        <v>696701</v>
      </c>
      <c r="J791" s="22">
        <f t="shared" si="82"/>
        <v>0</v>
      </c>
      <c r="K791" s="22"/>
      <c r="L791" s="23"/>
      <c r="M791" s="22"/>
      <c r="N791" s="23"/>
      <c r="O791" s="24"/>
      <c r="P791" s="24"/>
      <c r="Q791" s="24"/>
      <c r="R791" s="24"/>
      <c r="S791" s="24"/>
      <c r="T791" s="24"/>
      <c r="U791" s="41" t="str">
        <f t="shared" si="85"/>
        <v>Minor Technology Equipment</v>
      </c>
      <c r="V791" s="48">
        <f>Budget!I123</f>
        <v>0</v>
      </c>
      <c r="W791" s="1" t="e">
        <f t="shared" si="83"/>
        <v>#VALUE!</v>
      </c>
      <c r="Z791" s="1" t="s">
        <v>205</v>
      </c>
      <c r="AA791" s="1">
        <v>303101</v>
      </c>
    </row>
    <row r="792" spans="5:27" x14ac:dyDescent="0.2">
      <c r="E792" s="4" t="e">
        <f t="shared" si="80"/>
        <v>#VALUE!</v>
      </c>
      <c r="G792" s="9" t="e">
        <f t="shared" si="81"/>
        <v>#VALUE!</v>
      </c>
      <c r="H792" s="9" t="s">
        <v>205</v>
      </c>
      <c r="I792" s="22" t="str">
        <f t="shared" si="84"/>
        <v>716004</v>
      </c>
      <c r="J792" s="22">
        <f t="shared" si="82"/>
        <v>0</v>
      </c>
      <c r="K792" s="22"/>
      <c r="L792" s="23"/>
      <c r="M792" s="22"/>
      <c r="N792" s="23"/>
      <c r="O792" s="24"/>
      <c r="P792" s="24"/>
      <c r="Q792" s="24"/>
      <c r="R792" s="24"/>
      <c r="S792" s="24"/>
      <c r="T792" s="24"/>
      <c r="U792" s="41" t="str">
        <f t="shared" si="85"/>
        <v>Maintenance/Janitorial Salaries</v>
      </c>
      <c r="V792" s="48">
        <f>Budget!I124</f>
        <v>0</v>
      </c>
      <c r="W792" s="1" t="e">
        <f t="shared" si="83"/>
        <v>#VALUE!</v>
      </c>
      <c r="Z792" s="1" t="s">
        <v>205</v>
      </c>
      <c r="AA792" s="1">
        <v>303101</v>
      </c>
    </row>
    <row r="793" spans="5:27" x14ac:dyDescent="0.2">
      <c r="E793" s="4" t="e">
        <f t="shared" si="80"/>
        <v>#VALUE!</v>
      </c>
      <c r="G793" s="9" t="e">
        <f t="shared" si="81"/>
        <v>#VALUE!</v>
      </c>
      <c r="H793" s="9" t="s">
        <v>205</v>
      </c>
      <c r="I793" s="22" t="str">
        <f t="shared" si="84"/>
        <v>716101</v>
      </c>
      <c r="J793" s="22">
        <f t="shared" si="82"/>
        <v>0</v>
      </c>
      <c r="K793" s="22"/>
      <c r="L793" s="23"/>
      <c r="M793" s="22"/>
      <c r="N793" s="23"/>
      <c r="O793" s="24"/>
      <c r="P793" s="24"/>
      <c r="Q793" s="24"/>
      <c r="R793" s="24"/>
      <c r="S793" s="24"/>
      <c r="T793" s="24"/>
      <c r="U793" s="41" t="str">
        <f t="shared" si="85"/>
        <v>SS Taxes, Employer Share - Maintenance</v>
      </c>
      <c r="V793" s="48">
        <f>Budget!I125</f>
        <v>0</v>
      </c>
      <c r="W793" s="1" t="e">
        <f t="shared" si="83"/>
        <v>#VALUE!</v>
      </c>
      <c r="Z793" s="1" t="s">
        <v>205</v>
      </c>
      <c r="AA793" s="1">
        <v>303101</v>
      </c>
    </row>
    <row r="794" spans="5:27" x14ac:dyDescent="0.2">
      <c r="E794" s="4" t="e">
        <f t="shared" ref="E794:E857" si="86">DATE(YEAR(E626),MONTH(E626)+1,DAY(E626))</f>
        <v>#VALUE!</v>
      </c>
      <c r="G794" s="9" t="e">
        <f t="shared" si="81"/>
        <v>#VALUE!</v>
      </c>
      <c r="H794" s="9" t="s">
        <v>205</v>
      </c>
      <c r="I794" s="22" t="str">
        <f t="shared" si="84"/>
        <v>716102</v>
      </c>
      <c r="J794" s="22">
        <f t="shared" si="82"/>
        <v>0</v>
      </c>
      <c r="K794" s="22"/>
      <c r="L794" s="23"/>
      <c r="M794" s="22"/>
      <c r="N794" s="23"/>
      <c r="O794" s="24"/>
      <c r="P794" s="24"/>
      <c r="Q794" s="24"/>
      <c r="R794" s="24"/>
      <c r="S794" s="24"/>
      <c r="T794" s="24"/>
      <c r="U794" s="41" t="str">
        <f t="shared" si="85"/>
        <v>Life &amp; Disability Insurance - Maintenance</v>
      </c>
      <c r="V794" s="48">
        <f>Budget!I126</f>
        <v>0</v>
      </c>
      <c r="W794" s="1" t="e">
        <f t="shared" si="83"/>
        <v>#VALUE!</v>
      </c>
      <c r="Z794" s="1" t="s">
        <v>205</v>
      </c>
      <c r="AA794" s="1">
        <v>303101</v>
      </c>
    </row>
    <row r="795" spans="5:27" x14ac:dyDescent="0.2">
      <c r="E795" s="4" t="e">
        <f t="shared" si="86"/>
        <v>#VALUE!</v>
      </c>
      <c r="G795" s="9" t="e">
        <f t="shared" si="81"/>
        <v>#VALUE!</v>
      </c>
      <c r="H795" s="9" t="s">
        <v>205</v>
      </c>
      <c r="I795" s="22" t="str">
        <f t="shared" si="84"/>
        <v>716106</v>
      </c>
      <c r="J795" s="22">
        <f t="shared" si="82"/>
        <v>0</v>
      </c>
      <c r="K795" s="22"/>
      <c r="L795" s="23"/>
      <c r="M795" s="22"/>
      <c r="N795" s="23"/>
      <c r="O795" s="24"/>
      <c r="P795" s="24"/>
      <c r="Q795" s="24"/>
      <c r="R795" s="24"/>
      <c r="S795" s="24"/>
      <c r="T795" s="24"/>
      <c r="U795" s="41" t="str">
        <f t="shared" si="85"/>
        <v>Retirement - Maintenance</v>
      </c>
      <c r="V795" s="48">
        <f>Budget!I127</f>
        <v>0</v>
      </c>
      <c r="W795" s="1" t="e">
        <f t="shared" si="83"/>
        <v>#VALUE!</v>
      </c>
      <c r="Z795" s="1" t="s">
        <v>205</v>
      </c>
      <c r="AA795" s="1">
        <v>303101</v>
      </c>
    </row>
    <row r="796" spans="5:27" x14ac:dyDescent="0.2">
      <c r="E796" s="4" t="e">
        <f t="shared" si="86"/>
        <v>#VALUE!</v>
      </c>
      <c r="G796" s="9" t="e">
        <f t="shared" si="81"/>
        <v>#VALUE!</v>
      </c>
      <c r="H796" s="9" t="s">
        <v>205</v>
      </c>
      <c r="I796" s="22" t="str">
        <f t="shared" si="84"/>
        <v>716111</v>
      </c>
      <c r="J796" s="22">
        <f t="shared" si="82"/>
        <v>0</v>
      </c>
      <c r="K796" s="22"/>
      <c r="L796" s="23"/>
      <c r="M796" s="22"/>
      <c r="N796" s="23"/>
      <c r="O796" s="24"/>
      <c r="P796" s="24"/>
      <c r="Q796" s="24"/>
      <c r="R796" s="24"/>
      <c r="S796" s="24"/>
      <c r="T796" s="24"/>
      <c r="U796" s="41" t="str">
        <f t="shared" si="85"/>
        <v>Health Insurance - Maintenance</v>
      </c>
      <c r="V796" s="48">
        <f>Budget!I128</f>
        <v>0</v>
      </c>
      <c r="W796" s="1" t="e">
        <f t="shared" si="83"/>
        <v>#VALUE!</v>
      </c>
      <c r="Z796" s="1" t="s">
        <v>205</v>
      </c>
      <c r="AA796" s="1">
        <v>303101</v>
      </c>
    </row>
    <row r="797" spans="5:27" x14ac:dyDescent="0.2">
      <c r="E797" s="4" t="e">
        <f t="shared" si="86"/>
        <v>#VALUE!</v>
      </c>
      <c r="G797" s="9" t="e">
        <f t="shared" si="81"/>
        <v>#VALUE!</v>
      </c>
      <c r="H797" s="9" t="s">
        <v>205</v>
      </c>
      <c r="I797" s="22" t="str">
        <f t="shared" si="84"/>
        <v>736350</v>
      </c>
      <c r="J797" s="22">
        <f t="shared" si="82"/>
        <v>0</v>
      </c>
      <c r="K797" s="22"/>
      <c r="L797" s="23"/>
      <c r="M797" s="22"/>
      <c r="N797" s="23"/>
      <c r="O797" s="24"/>
      <c r="P797" s="24"/>
      <c r="Q797" s="24"/>
      <c r="R797" s="24"/>
      <c r="S797" s="24"/>
      <c r="T797" s="24"/>
      <c r="U797" s="41" t="str">
        <f t="shared" si="85"/>
        <v>Miscellaneous Facility Operation Expenditures</v>
      </c>
      <c r="V797" s="48">
        <f>Budget!I129</f>
        <v>0</v>
      </c>
      <c r="W797" s="1" t="e">
        <f t="shared" si="83"/>
        <v>#VALUE!</v>
      </c>
      <c r="Z797" s="1" t="s">
        <v>205</v>
      </c>
      <c r="AA797" s="1">
        <v>303101</v>
      </c>
    </row>
    <row r="798" spans="5:27" x14ac:dyDescent="0.2">
      <c r="E798" s="4" t="e">
        <f t="shared" si="86"/>
        <v>#VALUE!</v>
      </c>
      <c r="G798" s="9" t="e">
        <f t="shared" si="81"/>
        <v>#VALUE!</v>
      </c>
      <c r="H798" s="9" t="s">
        <v>205</v>
      </c>
      <c r="I798" s="22" t="str">
        <f t="shared" si="84"/>
        <v>736701</v>
      </c>
      <c r="J798" s="22">
        <f t="shared" si="82"/>
        <v>0</v>
      </c>
      <c r="K798" s="22"/>
      <c r="L798" s="23"/>
      <c r="M798" s="22"/>
      <c r="N798" s="23"/>
      <c r="O798" s="24"/>
      <c r="P798" s="24"/>
      <c r="Q798" s="24"/>
      <c r="R798" s="24"/>
      <c r="S798" s="24"/>
      <c r="T798" s="24"/>
      <c r="U798" s="41" t="str">
        <f t="shared" si="85"/>
        <v>Facility Equipment</v>
      </c>
      <c r="V798" s="48">
        <f>Budget!I130</f>
        <v>0</v>
      </c>
      <c r="W798" s="1" t="e">
        <f t="shared" si="83"/>
        <v>#VALUE!</v>
      </c>
      <c r="Z798" s="1" t="s">
        <v>205</v>
      </c>
      <c r="AA798" s="1">
        <v>303101</v>
      </c>
    </row>
    <row r="799" spans="5:27" x14ac:dyDescent="0.2">
      <c r="E799" s="4" t="e">
        <f t="shared" si="86"/>
        <v>#VALUE!</v>
      </c>
      <c r="G799" s="9" t="e">
        <f t="shared" si="81"/>
        <v>#VALUE!</v>
      </c>
      <c r="H799" s="9" t="s">
        <v>205</v>
      </c>
      <c r="I799" s="22" t="str">
        <f t="shared" si="84"/>
        <v>736802</v>
      </c>
      <c r="J799" s="22">
        <f t="shared" si="82"/>
        <v>0</v>
      </c>
      <c r="K799" s="22"/>
      <c r="L799" s="23"/>
      <c r="M799" s="22"/>
      <c r="N799" s="23"/>
      <c r="O799" s="24"/>
      <c r="P799" s="24"/>
      <c r="Q799" s="24"/>
      <c r="R799" s="24"/>
      <c r="S799" s="24"/>
      <c r="T799" s="24"/>
      <c r="U799" s="41" t="str">
        <f t="shared" si="85"/>
        <v>Utilities</v>
      </c>
      <c r="V799" s="48">
        <f>Budget!I131</f>
        <v>0</v>
      </c>
      <c r="W799" s="1" t="e">
        <f t="shared" si="83"/>
        <v>#VALUE!</v>
      </c>
      <c r="Z799" s="1" t="s">
        <v>205</v>
      </c>
      <c r="AA799" s="1">
        <v>303101</v>
      </c>
    </row>
    <row r="800" spans="5:27" x14ac:dyDescent="0.2">
      <c r="E800" s="4" t="e">
        <f t="shared" si="86"/>
        <v>#VALUE!</v>
      </c>
      <c r="G800" s="9" t="e">
        <f t="shared" si="81"/>
        <v>#VALUE!</v>
      </c>
      <c r="H800" s="9" t="s">
        <v>205</v>
      </c>
      <c r="I800" s="22" t="str">
        <f t="shared" si="84"/>
        <v>736803</v>
      </c>
      <c r="J800" s="22">
        <f t="shared" si="82"/>
        <v>0</v>
      </c>
      <c r="K800" s="22"/>
      <c r="L800" s="23"/>
      <c r="M800" s="22"/>
      <c r="N800" s="23"/>
      <c r="O800" s="24"/>
      <c r="P800" s="24"/>
      <c r="Q800" s="24"/>
      <c r="R800" s="24"/>
      <c r="S800" s="24"/>
      <c r="T800" s="24"/>
      <c r="U800" s="41" t="str">
        <f t="shared" si="85"/>
        <v>General Repairs and Maintenance</v>
      </c>
      <c r="V800" s="48">
        <f>Budget!I132</f>
        <v>0</v>
      </c>
      <c r="W800" s="1" t="e">
        <f t="shared" si="83"/>
        <v>#VALUE!</v>
      </c>
      <c r="Z800" s="1" t="s">
        <v>205</v>
      </c>
      <c r="AA800" s="1">
        <v>303101</v>
      </c>
    </row>
    <row r="801" spans="5:27" x14ac:dyDescent="0.2">
      <c r="E801" s="4" t="e">
        <f t="shared" si="86"/>
        <v>#VALUE!</v>
      </c>
      <c r="G801" s="9" t="e">
        <f t="shared" si="81"/>
        <v>#VALUE!</v>
      </c>
      <c r="H801" s="9" t="s">
        <v>205</v>
      </c>
      <c r="I801" s="22" t="str">
        <f t="shared" si="84"/>
        <v>736804</v>
      </c>
      <c r="J801" s="22">
        <f t="shared" si="82"/>
        <v>0</v>
      </c>
      <c r="K801" s="22"/>
      <c r="L801" s="23"/>
      <c r="M801" s="22"/>
      <c r="N801" s="23"/>
      <c r="O801" s="24"/>
      <c r="P801" s="24"/>
      <c r="Q801" s="24"/>
      <c r="R801" s="24"/>
      <c r="S801" s="24"/>
      <c r="T801" s="24"/>
      <c r="U801" s="41" t="str">
        <f t="shared" si="85"/>
        <v>Contracted Services / Janitorial Services</v>
      </c>
      <c r="V801" s="48">
        <f>Budget!I133</f>
        <v>0</v>
      </c>
      <c r="W801" s="1" t="e">
        <f t="shared" si="83"/>
        <v>#VALUE!</v>
      </c>
      <c r="Z801" s="1" t="s">
        <v>205</v>
      </c>
      <c r="AA801" s="1">
        <v>303101</v>
      </c>
    </row>
    <row r="802" spans="5:27" x14ac:dyDescent="0.2">
      <c r="E802" s="4" t="e">
        <f t="shared" si="86"/>
        <v>#VALUE!</v>
      </c>
      <c r="G802" s="9" t="e">
        <f t="shared" si="81"/>
        <v>#VALUE!</v>
      </c>
      <c r="H802" s="9" t="s">
        <v>205</v>
      </c>
      <c r="I802" s="22" t="str">
        <f t="shared" si="84"/>
        <v>736811</v>
      </c>
      <c r="J802" s="22">
        <f t="shared" si="82"/>
        <v>0</v>
      </c>
      <c r="K802" s="22"/>
      <c r="L802" s="23"/>
      <c r="M802" s="22"/>
      <c r="N802" s="23"/>
      <c r="O802" s="24"/>
      <c r="P802" s="24"/>
      <c r="Q802" s="24"/>
      <c r="R802" s="24"/>
      <c r="S802" s="24"/>
      <c r="T802" s="24"/>
      <c r="U802" s="41" t="str">
        <f t="shared" si="85"/>
        <v>Facility and Maintenance Supplies</v>
      </c>
      <c r="V802" s="48">
        <f>Budget!I134</f>
        <v>0</v>
      </c>
      <c r="W802" s="1" t="e">
        <f t="shared" si="83"/>
        <v>#VALUE!</v>
      </c>
      <c r="Z802" s="1" t="s">
        <v>205</v>
      </c>
      <c r="AA802" s="1">
        <v>303101</v>
      </c>
    </row>
    <row r="803" spans="5:27" x14ac:dyDescent="0.2">
      <c r="E803" s="4" t="e">
        <f t="shared" si="86"/>
        <v>#VALUE!</v>
      </c>
      <c r="G803" s="9" t="e">
        <f t="shared" si="81"/>
        <v>#VALUE!</v>
      </c>
      <c r="H803" s="9" t="s">
        <v>205</v>
      </c>
      <c r="I803" s="22" t="str">
        <f t="shared" si="84"/>
        <v>736824</v>
      </c>
      <c r="J803" s="22">
        <f t="shared" si="82"/>
        <v>0</v>
      </c>
      <c r="K803" s="22"/>
      <c r="L803" s="23"/>
      <c r="M803" s="22"/>
      <c r="N803" s="23"/>
      <c r="O803" s="24"/>
      <c r="P803" s="24"/>
      <c r="Q803" s="24"/>
      <c r="R803" s="24"/>
      <c r="S803" s="24"/>
      <c r="T803" s="24"/>
      <c r="U803" s="41" t="str">
        <f t="shared" si="85"/>
        <v>School Property Insurance</v>
      </c>
      <c r="V803" s="48">
        <f>Budget!I135</f>
        <v>0</v>
      </c>
      <c r="W803" s="1" t="e">
        <f t="shared" si="83"/>
        <v>#VALUE!</v>
      </c>
      <c r="Z803" s="1" t="s">
        <v>205</v>
      </c>
      <c r="AA803" s="1">
        <v>303101</v>
      </c>
    </row>
    <row r="804" spans="5:27" x14ac:dyDescent="0.2">
      <c r="E804" s="4" t="e">
        <f t="shared" si="86"/>
        <v>#VALUE!</v>
      </c>
      <c r="G804" s="9" t="e">
        <f t="shared" si="81"/>
        <v>#VALUE!</v>
      </c>
      <c r="H804" s="9" t="s">
        <v>205</v>
      </c>
      <c r="I804" s="22" t="str">
        <f t="shared" si="84"/>
        <v>746103</v>
      </c>
      <c r="J804" s="22">
        <f t="shared" si="82"/>
        <v>0</v>
      </c>
      <c r="K804" s="22"/>
      <c r="L804" s="23"/>
      <c r="M804" s="22"/>
      <c r="N804" s="23"/>
      <c r="O804" s="24"/>
      <c r="P804" s="24"/>
      <c r="Q804" s="24"/>
      <c r="R804" s="24"/>
      <c r="S804" s="24"/>
      <c r="T804" s="24"/>
      <c r="U804" s="41" t="str">
        <f t="shared" si="85"/>
        <v>Workers' Compensation Insurance</v>
      </c>
      <c r="V804" s="48">
        <f>Budget!I136</f>
        <v>0</v>
      </c>
      <c r="W804" s="1" t="e">
        <f t="shared" si="83"/>
        <v>#VALUE!</v>
      </c>
      <c r="Z804" s="1" t="s">
        <v>205</v>
      </c>
      <c r="AA804" s="1">
        <v>303101</v>
      </c>
    </row>
    <row r="805" spans="5:27" x14ac:dyDescent="0.2">
      <c r="E805" s="4" t="e">
        <f t="shared" si="86"/>
        <v>#VALUE!</v>
      </c>
      <c r="G805" s="9" t="e">
        <f t="shared" si="81"/>
        <v>#VALUE!</v>
      </c>
      <c r="H805" s="9" t="s">
        <v>205</v>
      </c>
      <c r="I805" s="22" t="str">
        <f t="shared" si="84"/>
        <v>746502</v>
      </c>
      <c r="J805" s="22">
        <f t="shared" si="82"/>
        <v>0</v>
      </c>
      <c r="K805" s="22"/>
      <c r="L805" s="23"/>
      <c r="M805" s="22"/>
      <c r="N805" s="23"/>
      <c r="O805" s="24"/>
      <c r="P805" s="24"/>
      <c r="Q805" s="24"/>
      <c r="R805" s="24"/>
      <c r="S805" s="24"/>
      <c r="T805" s="24"/>
      <c r="U805" s="41" t="str">
        <f t="shared" si="85"/>
        <v>Vehicles</v>
      </c>
      <c r="V805" s="48">
        <f>Budget!I137</f>
        <v>0</v>
      </c>
      <c r="W805" s="1" t="e">
        <f t="shared" ref="W805:W836" si="87">$H$6</f>
        <v>#VALUE!</v>
      </c>
      <c r="Z805" s="1" t="s">
        <v>205</v>
      </c>
      <c r="AA805" s="1">
        <v>303101</v>
      </c>
    </row>
    <row r="806" spans="5:27" x14ac:dyDescent="0.2">
      <c r="E806" s="4" t="e">
        <f t="shared" si="86"/>
        <v>#VALUE!</v>
      </c>
      <c r="G806" s="9" t="e">
        <f t="shared" si="81"/>
        <v>#VALUE!</v>
      </c>
      <c r="H806" s="9" t="s">
        <v>205</v>
      </c>
      <c r="I806" s="22" t="str">
        <f t="shared" si="84"/>
        <v>746505</v>
      </c>
      <c r="J806" s="22">
        <f t="shared" ref="J806:J849" si="88">$D$4</f>
        <v>0</v>
      </c>
      <c r="K806" s="22"/>
      <c r="L806" s="23"/>
      <c r="M806" s="22"/>
      <c r="N806" s="23"/>
      <c r="O806" s="24"/>
      <c r="P806" s="24"/>
      <c r="Q806" s="24"/>
      <c r="R806" s="24"/>
      <c r="S806" s="24"/>
      <c r="T806" s="24"/>
      <c r="U806" s="41" t="str">
        <f t="shared" si="85"/>
        <v>Automobile Insurance</v>
      </c>
      <c r="V806" s="48">
        <f>Budget!I138</f>
        <v>0</v>
      </c>
      <c r="W806" s="1" t="e">
        <f t="shared" si="87"/>
        <v>#VALUE!</v>
      </c>
      <c r="Z806" s="1" t="s">
        <v>205</v>
      </c>
      <c r="AA806" s="1">
        <v>303101</v>
      </c>
    </row>
    <row r="807" spans="5:27" x14ac:dyDescent="0.2">
      <c r="E807" s="4" t="e">
        <f t="shared" si="86"/>
        <v>#VALUE!</v>
      </c>
      <c r="G807" s="9" t="e">
        <f t="shared" ref="G807:G852" si="89">"BV-"&amp;J807&amp;TEXT(E807,"mmyy")</f>
        <v>#VALUE!</v>
      </c>
      <c r="H807" s="9" t="s">
        <v>205</v>
      </c>
      <c r="I807" s="22" t="str">
        <f t="shared" si="84"/>
        <v>746520</v>
      </c>
      <c r="J807" s="22">
        <f t="shared" si="88"/>
        <v>0</v>
      </c>
      <c r="K807" s="22"/>
      <c r="L807" s="23"/>
      <c r="M807" s="22"/>
      <c r="N807" s="23"/>
      <c r="O807" s="24"/>
      <c r="P807" s="24"/>
      <c r="Q807" s="24"/>
      <c r="R807" s="24"/>
      <c r="S807" s="24"/>
      <c r="T807" s="24"/>
      <c r="U807" s="41" t="str">
        <f t="shared" si="85"/>
        <v>Depreciation Expense</v>
      </c>
      <c r="V807" s="48">
        <f>Budget!I139</f>
        <v>0</v>
      </c>
      <c r="W807" s="1" t="e">
        <f t="shared" si="87"/>
        <v>#VALUE!</v>
      </c>
      <c r="Z807" s="1" t="s">
        <v>205</v>
      </c>
      <c r="AA807" s="1">
        <v>303101</v>
      </c>
    </row>
    <row r="808" spans="5:27" x14ac:dyDescent="0.2">
      <c r="E808" s="4" t="e">
        <f t="shared" si="86"/>
        <v>#VALUE!</v>
      </c>
      <c r="G808" s="9" t="e">
        <f t="shared" si="89"/>
        <v>#VALUE!</v>
      </c>
      <c r="H808" s="9" t="s">
        <v>205</v>
      </c>
      <c r="I808" s="22" t="str">
        <f t="shared" si="84"/>
        <v>756004</v>
      </c>
      <c r="J808" s="22">
        <f t="shared" si="88"/>
        <v>0</v>
      </c>
      <c r="K808" s="22"/>
      <c r="L808" s="23"/>
      <c r="M808" s="22"/>
      <c r="N808" s="23"/>
      <c r="O808" s="24"/>
      <c r="P808" s="24"/>
      <c r="Q808" s="24"/>
      <c r="R808" s="24"/>
      <c r="S808" s="24"/>
      <c r="T808" s="24"/>
      <c r="U808" s="41" t="str">
        <f t="shared" si="85"/>
        <v>Extracurricular Salaries</v>
      </c>
      <c r="V808" s="48">
        <f>Budget!I140</f>
        <v>0</v>
      </c>
      <c r="W808" s="1" t="e">
        <f t="shared" si="87"/>
        <v>#VALUE!</v>
      </c>
      <c r="Z808" s="1" t="s">
        <v>205</v>
      </c>
      <c r="AA808" s="1">
        <v>303101</v>
      </c>
    </row>
    <row r="809" spans="5:27" x14ac:dyDescent="0.2">
      <c r="E809" s="4" t="e">
        <f t="shared" si="86"/>
        <v>#VALUE!</v>
      </c>
      <c r="G809" s="9" t="e">
        <f t="shared" si="89"/>
        <v>#VALUE!</v>
      </c>
      <c r="H809" s="9" t="s">
        <v>205</v>
      </c>
      <c r="I809" s="22" t="str">
        <f t="shared" si="84"/>
        <v>756101</v>
      </c>
      <c r="J809" s="22">
        <f t="shared" si="88"/>
        <v>0</v>
      </c>
      <c r="K809" s="22"/>
      <c r="L809" s="23"/>
      <c r="M809" s="22"/>
      <c r="N809" s="23"/>
      <c r="O809" s="24"/>
      <c r="P809" s="24"/>
      <c r="Q809" s="24"/>
      <c r="R809" s="24"/>
      <c r="S809" s="24"/>
      <c r="T809" s="24"/>
      <c r="U809" s="41" t="str">
        <f t="shared" si="85"/>
        <v>SS Taxes, Employer Share - Extracurricular</v>
      </c>
      <c r="V809" s="48">
        <f>Budget!I141</f>
        <v>0</v>
      </c>
      <c r="W809" s="1" t="e">
        <f t="shared" si="87"/>
        <v>#VALUE!</v>
      </c>
      <c r="Z809" s="1" t="s">
        <v>205</v>
      </c>
      <c r="AA809" s="1">
        <v>303101</v>
      </c>
    </row>
    <row r="810" spans="5:27" x14ac:dyDescent="0.2">
      <c r="E810" s="4" t="e">
        <f t="shared" si="86"/>
        <v>#VALUE!</v>
      </c>
      <c r="G810" s="9" t="e">
        <f t="shared" si="89"/>
        <v>#VALUE!</v>
      </c>
      <c r="H810" s="9" t="s">
        <v>205</v>
      </c>
      <c r="I810" s="22" t="str">
        <f t="shared" si="84"/>
        <v>756102</v>
      </c>
      <c r="J810" s="22">
        <f t="shared" si="88"/>
        <v>0</v>
      </c>
      <c r="K810" s="22"/>
      <c r="L810" s="23"/>
      <c r="M810" s="22"/>
      <c r="N810" s="23"/>
      <c r="O810" s="24"/>
      <c r="P810" s="24"/>
      <c r="Q810" s="24"/>
      <c r="R810" s="24"/>
      <c r="S810" s="24"/>
      <c r="T810" s="24"/>
      <c r="U810" s="41" t="str">
        <f t="shared" si="85"/>
        <v>Life &amp; Disability Insurance - Extracurricular</v>
      </c>
      <c r="V810" s="48">
        <f>Budget!I142</f>
        <v>0</v>
      </c>
      <c r="W810" s="1" t="e">
        <f t="shared" si="87"/>
        <v>#VALUE!</v>
      </c>
      <c r="Z810" s="1" t="s">
        <v>205</v>
      </c>
      <c r="AA810" s="1">
        <v>303101</v>
      </c>
    </row>
    <row r="811" spans="5:27" x14ac:dyDescent="0.2">
      <c r="E811" s="4" t="e">
        <f t="shared" si="86"/>
        <v>#VALUE!</v>
      </c>
      <c r="G811" s="9" t="e">
        <f t="shared" si="89"/>
        <v>#VALUE!</v>
      </c>
      <c r="H811" s="9" t="s">
        <v>205</v>
      </c>
      <c r="I811" s="22" t="str">
        <f t="shared" si="84"/>
        <v>756106</v>
      </c>
      <c r="J811" s="22">
        <f t="shared" si="88"/>
        <v>0</v>
      </c>
      <c r="K811" s="22"/>
      <c r="L811" s="23"/>
      <c r="M811" s="22"/>
      <c r="N811" s="23"/>
      <c r="O811" s="24"/>
      <c r="P811" s="24"/>
      <c r="Q811" s="24"/>
      <c r="R811" s="24"/>
      <c r="S811" s="24"/>
      <c r="T811" s="24"/>
      <c r="U811" s="41" t="str">
        <f t="shared" si="85"/>
        <v>Retirement - Extracurricular</v>
      </c>
      <c r="V811" s="48">
        <f>Budget!I143</f>
        <v>0</v>
      </c>
      <c r="W811" s="1" t="e">
        <f t="shared" si="87"/>
        <v>#VALUE!</v>
      </c>
      <c r="Z811" s="1" t="s">
        <v>205</v>
      </c>
      <c r="AA811" s="1">
        <v>303101</v>
      </c>
    </row>
    <row r="812" spans="5:27" x14ac:dyDescent="0.2">
      <c r="E812" s="4" t="e">
        <f t="shared" si="86"/>
        <v>#VALUE!</v>
      </c>
      <c r="G812" s="9" t="e">
        <f t="shared" si="89"/>
        <v>#VALUE!</v>
      </c>
      <c r="H812" s="9" t="s">
        <v>205</v>
      </c>
      <c r="I812" s="22" t="str">
        <f t="shared" si="84"/>
        <v>756111</v>
      </c>
      <c r="J812" s="22">
        <f t="shared" si="88"/>
        <v>0</v>
      </c>
      <c r="K812" s="22"/>
      <c r="L812" s="23"/>
      <c r="M812" s="22"/>
      <c r="N812" s="23"/>
      <c r="O812" s="24"/>
      <c r="P812" s="24"/>
      <c r="Q812" s="24"/>
      <c r="R812" s="24"/>
      <c r="S812" s="24"/>
      <c r="T812" s="24"/>
      <c r="U812" s="41" t="str">
        <f t="shared" si="85"/>
        <v>Health Insurance - Extracurricular</v>
      </c>
      <c r="V812" s="48">
        <f>Budget!I144</f>
        <v>0</v>
      </c>
      <c r="W812" s="1" t="e">
        <f t="shared" si="87"/>
        <v>#VALUE!</v>
      </c>
      <c r="Z812" s="1" t="s">
        <v>205</v>
      </c>
      <c r="AA812" s="1">
        <v>303101</v>
      </c>
    </row>
    <row r="813" spans="5:27" x14ac:dyDescent="0.2">
      <c r="E813" s="4" t="e">
        <f t="shared" si="86"/>
        <v>#VALUE!</v>
      </c>
      <c r="G813" s="9" t="e">
        <f t="shared" si="89"/>
        <v>#VALUE!</v>
      </c>
      <c r="H813" s="9" t="s">
        <v>205</v>
      </c>
      <c r="I813" s="22" t="str">
        <f t="shared" si="84"/>
        <v>756240</v>
      </c>
      <c r="J813" s="22">
        <f t="shared" si="88"/>
        <v>0</v>
      </c>
      <c r="K813" s="22"/>
      <c r="L813" s="23"/>
      <c r="M813" s="22"/>
      <c r="N813" s="23"/>
      <c r="O813" s="24"/>
      <c r="P813" s="24"/>
      <c r="Q813" s="24"/>
      <c r="R813" s="24"/>
      <c r="S813" s="24"/>
      <c r="T813" s="24"/>
      <c r="U813" s="41" t="str">
        <f t="shared" si="85"/>
        <v>Student Activities Expenditures</v>
      </c>
      <c r="V813" s="48">
        <f>Budget!I145</f>
        <v>0</v>
      </c>
      <c r="W813" s="1" t="e">
        <f t="shared" si="87"/>
        <v>#VALUE!</v>
      </c>
      <c r="Z813" s="1" t="s">
        <v>205</v>
      </c>
      <c r="AA813" s="1">
        <v>303101</v>
      </c>
    </row>
    <row r="814" spans="5:27" x14ac:dyDescent="0.2">
      <c r="E814" s="4" t="e">
        <f t="shared" si="86"/>
        <v>#VALUE!</v>
      </c>
      <c r="G814" s="9" t="e">
        <f t="shared" si="89"/>
        <v>#VALUE!</v>
      </c>
      <c r="H814" s="9" t="s">
        <v>205</v>
      </c>
      <c r="I814" s="22" t="str">
        <f t="shared" si="84"/>
        <v>776004</v>
      </c>
      <c r="J814" s="22">
        <f t="shared" si="88"/>
        <v>0</v>
      </c>
      <c r="K814" s="22"/>
      <c r="L814" s="23"/>
      <c r="M814" s="22"/>
      <c r="N814" s="23"/>
      <c r="O814" s="24"/>
      <c r="P814" s="24"/>
      <c r="Q814" s="24"/>
      <c r="R814" s="24"/>
      <c r="S814" s="24"/>
      <c r="T814" s="24"/>
      <c r="U814" s="41" t="str">
        <f t="shared" si="85"/>
        <v>Salaries - Coaches</v>
      </c>
      <c r="V814" s="48">
        <f>Budget!I146</f>
        <v>0</v>
      </c>
      <c r="W814" s="1" t="e">
        <f t="shared" si="87"/>
        <v>#VALUE!</v>
      </c>
      <c r="Z814" s="1" t="s">
        <v>205</v>
      </c>
      <c r="AA814" s="1">
        <v>303101</v>
      </c>
    </row>
    <row r="815" spans="5:27" x14ac:dyDescent="0.2">
      <c r="E815" s="4" t="e">
        <f t="shared" si="86"/>
        <v>#VALUE!</v>
      </c>
      <c r="G815" s="9" t="e">
        <f t="shared" si="89"/>
        <v>#VALUE!</v>
      </c>
      <c r="H815" s="9" t="s">
        <v>205</v>
      </c>
      <c r="I815" s="22" t="str">
        <f t="shared" si="84"/>
        <v>776101</v>
      </c>
      <c r="J815" s="22">
        <f t="shared" si="88"/>
        <v>0</v>
      </c>
      <c r="K815" s="22"/>
      <c r="L815" s="23"/>
      <c r="M815" s="22"/>
      <c r="N815" s="23"/>
      <c r="O815" s="24"/>
      <c r="P815" s="24"/>
      <c r="Q815" s="24"/>
      <c r="R815" s="24"/>
      <c r="S815" s="24"/>
      <c r="T815" s="24"/>
      <c r="U815" s="41" t="str">
        <f t="shared" si="85"/>
        <v>SS Taxes, Employer Share - Coaches</v>
      </c>
      <c r="V815" s="48">
        <f>Budget!I147</f>
        <v>0</v>
      </c>
      <c r="W815" s="1" t="e">
        <f t="shared" si="87"/>
        <v>#VALUE!</v>
      </c>
      <c r="Z815" s="1" t="s">
        <v>205</v>
      </c>
      <c r="AA815" s="1">
        <v>303101</v>
      </c>
    </row>
    <row r="816" spans="5:27" x14ac:dyDescent="0.2">
      <c r="E816" s="4" t="e">
        <f t="shared" si="86"/>
        <v>#VALUE!</v>
      </c>
      <c r="G816" s="9" t="e">
        <f t="shared" si="89"/>
        <v>#VALUE!</v>
      </c>
      <c r="H816" s="9" t="s">
        <v>205</v>
      </c>
      <c r="I816" s="22" t="str">
        <f t="shared" si="84"/>
        <v>776102</v>
      </c>
      <c r="J816" s="22">
        <f t="shared" si="88"/>
        <v>0</v>
      </c>
      <c r="K816" s="22"/>
      <c r="L816" s="23"/>
      <c r="M816" s="22"/>
      <c r="N816" s="23"/>
      <c r="O816" s="24"/>
      <c r="P816" s="24"/>
      <c r="Q816" s="24"/>
      <c r="R816" s="24"/>
      <c r="S816" s="24"/>
      <c r="T816" s="24"/>
      <c r="U816" s="41" t="str">
        <f t="shared" si="85"/>
        <v>Life &amp; Disability Insurance - Coaches</v>
      </c>
      <c r="V816" s="48">
        <f>Budget!I148</f>
        <v>0</v>
      </c>
      <c r="W816" s="1" t="e">
        <f t="shared" si="87"/>
        <v>#VALUE!</v>
      </c>
      <c r="Z816" s="1" t="s">
        <v>205</v>
      </c>
      <c r="AA816" s="1">
        <v>303101</v>
      </c>
    </row>
    <row r="817" spans="5:27" x14ac:dyDescent="0.2">
      <c r="E817" s="4" t="e">
        <f t="shared" si="86"/>
        <v>#VALUE!</v>
      </c>
      <c r="G817" s="9" t="e">
        <f t="shared" si="89"/>
        <v>#VALUE!</v>
      </c>
      <c r="H817" s="9" t="s">
        <v>205</v>
      </c>
      <c r="I817" s="22" t="str">
        <f t="shared" si="84"/>
        <v>776106</v>
      </c>
      <c r="J817" s="22">
        <f t="shared" si="88"/>
        <v>0</v>
      </c>
      <c r="K817" s="22"/>
      <c r="L817" s="23"/>
      <c r="M817" s="22"/>
      <c r="N817" s="23"/>
      <c r="O817" s="24"/>
      <c r="P817" s="24"/>
      <c r="Q817" s="24"/>
      <c r="R817" s="24"/>
      <c r="S817" s="24"/>
      <c r="T817" s="24"/>
      <c r="U817" s="41" t="str">
        <f t="shared" si="85"/>
        <v>Retirement - Coaches</v>
      </c>
      <c r="V817" s="48">
        <f>Budget!I149</f>
        <v>0</v>
      </c>
      <c r="W817" s="1" t="e">
        <f t="shared" si="87"/>
        <v>#VALUE!</v>
      </c>
      <c r="Z817" s="1" t="s">
        <v>205</v>
      </c>
      <c r="AA817" s="1">
        <v>303101</v>
      </c>
    </row>
    <row r="818" spans="5:27" x14ac:dyDescent="0.2">
      <c r="E818" s="4" t="e">
        <f t="shared" si="86"/>
        <v>#VALUE!</v>
      </c>
      <c r="G818" s="9" t="e">
        <f t="shared" si="89"/>
        <v>#VALUE!</v>
      </c>
      <c r="H818" s="9" t="s">
        <v>205</v>
      </c>
      <c r="I818" s="22" t="str">
        <f t="shared" si="84"/>
        <v>776111</v>
      </c>
      <c r="J818" s="22">
        <f t="shared" si="88"/>
        <v>0</v>
      </c>
      <c r="K818" s="22"/>
      <c r="L818" s="23"/>
      <c r="M818" s="22"/>
      <c r="N818" s="23"/>
      <c r="O818" s="24"/>
      <c r="P818" s="24"/>
      <c r="Q818" s="24"/>
      <c r="R818" s="24"/>
      <c r="S818" s="24"/>
      <c r="T818" s="24"/>
      <c r="U818" s="41" t="str">
        <f t="shared" si="85"/>
        <v>Health Insurance - Coaches</v>
      </c>
      <c r="V818" s="48">
        <f>Budget!I150</f>
        <v>0</v>
      </c>
      <c r="W818" s="1" t="e">
        <f t="shared" si="87"/>
        <v>#VALUE!</v>
      </c>
      <c r="Z818" s="1" t="s">
        <v>205</v>
      </c>
      <c r="AA818" s="1">
        <v>303101</v>
      </c>
    </row>
    <row r="819" spans="5:27" x14ac:dyDescent="0.2">
      <c r="E819" s="4" t="e">
        <f t="shared" si="86"/>
        <v>#VALUE!</v>
      </c>
      <c r="G819" s="9" t="e">
        <f t="shared" si="89"/>
        <v>#VALUE!</v>
      </c>
      <c r="H819" s="9" t="s">
        <v>205</v>
      </c>
      <c r="I819" s="22" t="str">
        <f t="shared" ref="I819:I882" si="90">I651</f>
        <v>776205</v>
      </c>
      <c r="J819" s="22">
        <f t="shared" si="88"/>
        <v>0</v>
      </c>
      <c r="K819" s="22"/>
      <c r="L819" s="23"/>
      <c r="M819" s="22"/>
      <c r="N819" s="23"/>
      <c r="O819" s="24"/>
      <c r="P819" s="24"/>
      <c r="Q819" s="24"/>
      <c r="R819" s="24"/>
      <c r="S819" s="24"/>
      <c r="T819" s="24"/>
      <c r="U819" s="41" t="str">
        <f t="shared" ref="U819:U882" si="91">U651</f>
        <v>Contracted Services - Athletic</v>
      </c>
      <c r="V819" s="48">
        <f>Budget!I151</f>
        <v>0</v>
      </c>
      <c r="W819" s="1" t="e">
        <f t="shared" si="87"/>
        <v>#VALUE!</v>
      </c>
      <c r="Z819" s="1" t="s">
        <v>205</v>
      </c>
      <c r="AA819" s="1">
        <v>303101</v>
      </c>
    </row>
    <row r="820" spans="5:27" x14ac:dyDescent="0.2">
      <c r="E820" s="4" t="e">
        <f t="shared" si="86"/>
        <v>#VALUE!</v>
      </c>
      <c r="G820" s="9" t="e">
        <f t="shared" si="89"/>
        <v>#VALUE!</v>
      </c>
      <c r="H820" s="9" t="s">
        <v>205</v>
      </c>
      <c r="I820" s="22" t="str">
        <f t="shared" si="90"/>
        <v>776350</v>
      </c>
      <c r="J820" s="22">
        <f t="shared" si="88"/>
        <v>0</v>
      </c>
      <c r="K820" s="22"/>
      <c r="L820" s="23"/>
      <c r="M820" s="22"/>
      <c r="N820" s="23"/>
      <c r="O820" s="24"/>
      <c r="P820" s="24"/>
      <c r="Q820" s="24"/>
      <c r="R820" s="24"/>
      <c r="S820" s="24"/>
      <c r="T820" s="24"/>
      <c r="U820" s="41" t="str">
        <f t="shared" si="91"/>
        <v>Athletic Expenditures</v>
      </c>
      <c r="V820" s="48">
        <f>Budget!I152</f>
        <v>0</v>
      </c>
      <c r="W820" s="1" t="e">
        <f t="shared" si="87"/>
        <v>#VALUE!</v>
      </c>
      <c r="Z820" s="1" t="s">
        <v>205</v>
      </c>
      <c r="AA820" s="1">
        <v>303101</v>
      </c>
    </row>
    <row r="821" spans="5:27" x14ac:dyDescent="0.2">
      <c r="E821" s="4" t="e">
        <f t="shared" si="86"/>
        <v>#VALUE!</v>
      </c>
      <c r="G821" s="9" t="e">
        <f t="shared" si="89"/>
        <v>#VALUE!</v>
      </c>
      <c r="H821" s="9" t="s">
        <v>205</v>
      </c>
      <c r="I821" s="22" t="str">
        <f t="shared" si="90"/>
        <v>781004</v>
      </c>
      <c r="J821" s="22">
        <f t="shared" si="88"/>
        <v>0</v>
      </c>
      <c r="K821" s="22"/>
      <c r="L821" s="23"/>
      <c r="M821" s="22"/>
      <c r="N821" s="23"/>
      <c r="O821" s="24"/>
      <c r="P821" s="24"/>
      <c r="Q821" s="24"/>
      <c r="R821" s="24"/>
      <c r="S821" s="24"/>
      <c r="T821" s="24"/>
      <c r="U821" s="41" t="str">
        <f t="shared" si="91"/>
        <v>Salaries - Cafeteria</v>
      </c>
      <c r="V821" s="48">
        <f>Budget!I153</f>
        <v>0</v>
      </c>
      <c r="W821" s="1" t="e">
        <f t="shared" si="87"/>
        <v>#VALUE!</v>
      </c>
      <c r="Z821" s="1" t="s">
        <v>205</v>
      </c>
      <c r="AA821" s="1">
        <v>303101</v>
      </c>
    </row>
    <row r="822" spans="5:27" x14ac:dyDescent="0.2">
      <c r="E822" s="4" t="e">
        <f t="shared" si="86"/>
        <v>#VALUE!</v>
      </c>
      <c r="G822" s="9" t="e">
        <f t="shared" si="89"/>
        <v>#VALUE!</v>
      </c>
      <c r="H822" s="9" t="s">
        <v>205</v>
      </c>
      <c r="I822" s="22" t="str">
        <f t="shared" si="90"/>
        <v>781101</v>
      </c>
      <c r="J822" s="22">
        <f t="shared" si="88"/>
        <v>0</v>
      </c>
      <c r="K822" s="22"/>
      <c r="L822" s="23"/>
      <c r="M822" s="22"/>
      <c r="N822" s="23"/>
      <c r="O822" s="24"/>
      <c r="P822" s="24"/>
      <c r="Q822" s="24"/>
      <c r="R822" s="24"/>
      <c r="S822" s="24"/>
      <c r="T822" s="24"/>
      <c r="U822" s="41" t="str">
        <f t="shared" si="91"/>
        <v>SS Taxes, Empoyer Share - Cafeteria</v>
      </c>
      <c r="V822" s="48">
        <f>Budget!I154</f>
        <v>0</v>
      </c>
      <c r="W822" s="1" t="e">
        <f t="shared" si="87"/>
        <v>#VALUE!</v>
      </c>
      <c r="Z822" s="1" t="s">
        <v>205</v>
      </c>
      <c r="AA822" s="1">
        <v>303101</v>
      </c>
    </row>
    <row r="823" spans="5:27" x14ac:dyDescent="0.2">
      <c r="E823" s="4" t="e">
        <f t="shared" si="86"/>
        <v>#VALUE!</v>
      </c>
      <c r="G823" s="9" t="e">
        <f t="shared" si="89"/>
        <v>#VALUE!</v>
      </c>
      <c r="H823" s="9" t="s">
        <v>205</v>
      </c>
      <c r="I823" s="22" t="str">
        <f t="shared" si="90"/>
        <v>781102</v>
      </c>
      <c r="J823" s="22">
        <f t="shared" si="88"/>
        <v>0</v>
      </c>
      <c r="K823" s="22"/>
      <c r="L823" s="23"/>
      <c r="M823" s="22"/>
      <c r="N823" s="23"/>
      <c r="O823" s="24"/>
      <c r="P823" s="24"/>
      <c r="Q823" s="24"/>
      <c r="R823" s="24"/>
      <c r="S823" s="24"/>
      <c r="T823" s="24"/>
      <c r="U823" s="41" t="str">
        <f t="shared" si="91"/>
        <v>Life &amp; Disability Insurance - Cafeteria</v>
      </c>
      <c r="V823" s="48">
        <f>Budget!I155</f>
        <v>0</v>
      </c>
      <c r="W823" s="1" t="e">
        <f t="shared" si="87"/>
        <v>#VALUE!</v>
      </c>
      <c r="Z823" s="1" t="s">
        <v>205</v>
      </c>
      <c r="AA823" s="1">
        <v>303101</v>
      </c>
    </row>
    <row r="824" spans="5:27" x14ac:dyDescent="0.2">
      <c r="E824" s="4" t="e">
        <f t="shared" si="86"/>
        <v>#VALUE!</v>
      </c>
      <c r="G824" s="9" t="e">
        <f t="shared" si="89"/>
        <v>#VALUE!</v>
      </c>
      <c r="H824" s="9" t="s">
        <v>205</v>
      </c>
      <c r="I824" s="22" t="str">
        <f t="shared" si="90"/>
        <v>781106</v>
      </c>
      <c r="J824" s="22">
        <f t="shared" si="88"/>
        <v>0</v>
      </c>
      <c r="K824" s="22"/>
      <c r="L824" s="23"/>
      <c r="M824" s="22"/>
      <c r="N824" s="23"/>
      <c r="O824" s="24"/>
      <c r="P824" s="24"/>
      <c r="Q824" s="24"/>
      <c r="R824" s="24"/>
      <c r="S824" s="24"/>
      <c r="T824" s="24"/>
      <c r="U824" s="41" t="str">
        <f t="shared" si="91"/>
        <v>Retirement-Cafeteria</v>
      </c>
      <c r="V824" s="48">
        <f>Budget!I156</f>
        <v>0</v>
      </c>
      <c r="W824" s="1" t="e">
        <f t="shared" si="87"/>
        <v>#VALUE!</v>
      </c>
      <c r="Z824" s="1" t="s">
        <v>205</v>
      </c>
      <c r="AA824" s="1">
        <v>303101</v>
      </c>
    </row>
    <row r="825" spans="5:27" x14ac:dyDescent="0.2">
      <c r="E825" s="4" t="e">
        <f t="shared" si="86"/>
        <v>#VALUE!</v>
      </c>
      <c r="G825" s="9" t="e">
        <f t="shared" si="89"/>
        <v>#VALUE!</v>
      </c>
      <c r="H825" s="9" t="s">
        <v>205</v>
      </c>
      <c r="I825" s="22" t="str">
        <f t="shared" si="90"/>
        <v>781111</v>
      </c>
      <c r="J825" s="22">
        <f t="shared" si="88"/>
        <v>0</v>
      </c>
      <c r="K825" s="22"/>
      <c r="L825" s="23"/>
      <c r="M825" s="22"/>
      <c r="N825" s="23"/>
      <c r="O825" s="24"/>
      <c r="P825" s="24"/>
      <c r="Q825" s="24"/>
      <c r="R825" s="24"/>
      <c r="S825" s="24"/>
      <c r="T825" s="24"/>
      <c r="U825" s="41" t="str">
        <f t="shared" si="91"/>
        <v>Health Insurance - Cafeteria</v>
      </c>
      <c r="V825" s="48">
        <f>Budget!I157</f>
        <v>0</v>
      </c>
      <c r="W825" s="1" t="e">
        <f t="shared" si="87"/>
        <v>#VALUE!</v>
      </c>
      <c r="Z825" s="1" t="s">
        <v>205</v>
      </c>
      <c r="AA825" s="1">
        <v>303101</v>
      </c>
    </row>
    <row r="826" spans="5:27" x14ac:dyDescent="0.2">
      <c r="E826" s="4" t="e">
        <f t="shared" si="86"/>
        <v>#VALUE!</v>
      </c>
      <c r="G826" s="9" t="e">
        <f t="shared" si="89"/>
        <v>#VALUE!</v>
      </c>
      <c r="H826" s="9" t="s">
        <v>205</v>
      </c>
      <c r="I826" s="22" t="str">
        <f t="shared" si="90"/>
        <v>781320</v>
      </c>
      <c r="J826" s="22">
        <f t="shared" si="88"/>
        <v>0</v>
      </c>
      <c r="K826" s="22"/>
      <c r="L826" s="23"/>
      <c r="M826" s="22"/>
      <c r="N826" s="23"/>
      <c r="O826" s="24"/>
      <c r="P826" s="24"/>
      <c r="Q826" s="24"/>
      <c r="R826" s="24"/>
      <c r="S826" s="24"/>
      <c r="T826" s="24"/>
      <c r="U826" s="41" t="str">
        <f t="shared" si="91"/>
        <v>Supplies-Cafeteria</v>
      </c>
      <c r="V826" s="48">
        <f>Budget!I158</f>
        <v>0</v>
      </c>
      <c r="W826" s="1" t="e">
        <f t="shared" si="87"/>
        <v>#VALUE!</v>
      </c>
      <c r="Z826" s="1" t="s">
        <v>205</v>
      </c>
      <c r="AA826" s="1">
        <v>303101</v>
      </c>
    </row>
    <row r="827" spans="5:27" x14ac:dyDescent="0.2">
      <c r="E827" s="4" t="e">
        <f t="shared" si="86"/>
        <v>#VALUE!</v>
      </c>
      <c r="G827" s="9" t="e">
        <f t="shared" si="89"/>
        <v>#VALUE!</v>
      </c>
      <c r="H827" s="9" t="s">
        <v>205</v>
      </c>
      <c r="I827" s="22" t="str">
        <f t="shared" si="90"/>
        <v>781350</v>
      </c>
      <c r="J827" s="22">
        <f t="shared" si="88"/>
        <v>0</v>
      </c>
      <c r="K827" s="22"/>
      <c r="L827" s="23"/>
      <c r="M827" s="22"/>
      <c r="N827" s="23"/>
      <c r="O827" s="24"/>
      <c r="P827" s="24"/>
      <c r="Q827" s="24"/>
      <c r="R827" s="24"/>
      <c r="S827" s="24"/>
      <c r="T827" s="24"/>
      <c r="U827" s="41" t="str">
        <f t="shared" si="91"/>
        <v>Other Expenditures-Cafeteria</v>
      </c>
      <c r="V827" s="48">
        <f>Budget!I159</f>
        <v>0</v>
      </c>
      <c r="W827" s="1" t="e">
        <f t="shared" si="87"/>
        <v>#VALUE!</v>
      </c>
      <c r="Z827" s="1" t="s">
        <v>205</v>
      </c>
      <c r="AA827" s="1">
        <v>303101</v>
      </c>
    </row>
    <row r="828" spans="5:27" x14ac:dyDescent="0.2">
      <c r="E828" s="4" t="e">
        <f t="shared" si="86"/>
        <v>#VALUE!</v>
      </c>
      <c r="G828" s="9" t="e">
        <f t="shared" si="89"/>
        <v>#VALUE!</v>
      </c>
      <c r="H828" s="9" t="s">
        <v>205</v>
      </c>
      <c r="I828" s="22" t="str">
        <f t="shared" si="90"/>
        <v>781442</v>
      </c>
      <c r="J828" s="22">
        <f t="shared" si="88"/>
        <v>0</v>
      </c>
      <c r="K828" s="22"/>
      <c r="L828" s="23"/>
      <c r="M828" s="22"/>
      <c r="N828" s="23"/>
      <c r="O828" s="24"/>
      <c r="P828" s="24"/>
      <c r="Q828" s="24"/>
      <c r="R828" s="24"/>
      <c r="S828" s="24"/>
      <c r="T828" s="24"/>
      <c r="U828" s="41" t="str">
        <f t="shared" si="91"/>
        <v>Food and Beverage - Cafeteria</v>
      </c>
      <c r="V828" s="48">
        <f>Budget!I160</f>
        <v>0</v>
      </c>
      <c r="W828" s="1" t="e">
        <f t="shared" si="87"/>
        <v>#VALUE!</v>
      </c>
      <c r="Z828" s="1" t="s">
        <v>205</v>
      </c>
      <c r="AA828" s="1">
        <v>303101</v>
      </c>
    </row>
    <row r="829" spans="5:27" x14ac:dyDescent="0.2">
      <c r="E829" s="4" t="e">
        <f t="shared" si="86"/>
        <v>#VALUE!</v>
      </c>
      <c r="G829" s="9" t="e">
        <f t="shared" si="89"/>
        <v>#VALUE!</v>
      </c>
      <c r="H829" s="9" t="s">
        <v>205</v>
      </c>
      <c r="I829" s="22" t="str">
        <f t="shared" si="90"/>
        <v>781701</v>
      </c>
      <c r="J829" s="22">
        <f t="shared" si="88"/>
        <v>0</v>
      </c>
      <c r="K829" s="22"/>
      <c r="L829" s="23"/>
      <c r="M829" s="22"/>
      <c r="N829" s="23"/>
      <c r="O829" s="24"/>
      <c r="P829" s="24"/>
      <c r="Q829" s="24"/>
      <c r="R829" s="24"/>
      <c r="S829" s="24"/>
      <c r="T829" s="24"/>
      <c r="U829" s="41" t="str">
        <f t="shared" si="91"/>
        <v>Equipment-Cafeteria</v>
      </c>
      <c r="V829" s="48">
        <f>Budget!I161</f>
        <v>0</v>
      </c>
      <c r="W829" s="1" t="e">
        <f t="shared" si="87"/>
        <v>#VALUE!</v>
      </c>
      <c r="Z829" s="1" t="s">
        <v>205</v>
      </c>
      <c r="AA829" s="1">
        <v>303101</v>
      </c>
    </row>
    <row r="830" spans="5:27" x14ac:dyDescent="0.2">
      <c r="E830" s="4" t="e">
        <f t="shared" si="86"/>
        <v>#VALUE!</v>
      </c>
      <c r="G830" s="9" t="e">
        <f t="shared" si="89"/>
        <v>#VALUE!</v>
      </c>
      <c r="H830" s="9" t="s">
        <v>205</v>
      </c>
      <c r="I830" s="22" t="str">
        <f t="shared" si="90"/>
        <v>781702</v>
      </c>
      <c r="J830" s="22">
        <f t="shared" si="88"/>
        <v>0</v>
      </c>
      <c r="K830" s="22"/>
      <c r="L830" s="23"/>
      <c r="M830" s="22"/>
      <c r="N830" s="23"/>
      <c r="O830" s="24"/>
      <c r="P830" s="24"/>
      <c r="Q830" s="24"/>
      <c r="R830" s="24"/>
      <c r="S830" s="24"/>
      <c r="T830" s="24"/>
      <c r="U830" s="41" t="str">
        <f t="shared" si="91"/>
        <v>Utilities-Cafeteria</v>
      </c>
      <c r="V830" s="48">
        <f>Budget!I162</f>
        <v>0</v>
      </c>
      <c r="W830" s="1" t="e">
        <f t="shared" si="87"/>
        <v>#VALUE!</v>
      </c>
      <c r="Z830" s="1" t="s">
        <v>205</v>
      </c>
      <c r="AA830" s="1">
        <v>303101</v>
      </c>
    </row>
    <row r="831" spans="5:27" x14ac:dyDescent="0.2">
      <c r="E831" s="4" t="e">
        <f t="shared" si="86"/>
        <v>#VALUE!</v>
      </c>
      <c r="G831" s="9" t="e">
        <f t="shared" si="89"/>
        <v>#VALUE!</v>
      </c>
      <c r="H831" s="9" t="s">
        <v>205</v>
      </c>
      <c r="I831" s="22" t="str">
        <f t="shared" si="90"/>
        <v>781703</v>
      </c>
      <c r="J831" s="22">
        <f t="shared" si="88"/>
        <v>0</v>
      </c>
      <c r="K831" s="22"/>
      <c r="L831" s="23"/>
      <c r="M831" s="22"/>
      <c r="N831" s="23"/>
      <c r="O831" s="24"/>
      <c r="P831" s="24"/>
      <c r="Q831" s="24"/>
      <c r="R831" s="24"/>
      <c r="S831" s="24"/>
      <c r="T831" s="24"/>
      <c r="U831" s="41" t="str">
        <f t="shared" si="91"/>
        <v>Repairs &amp; Maintenance-Cafeteria</v>
      </c>
      <c r="V831" s="48">
        <f>Budget!I163</f>
        <v>0</v>
      </c>
      <c r="W831" s="1" t="e">
        <f t="shared" si="87"/>
        <v>#VALUE!</v>
      </c>
      <c r="Z831" s="1" t="s">
        <v>205</v>
      </c>
      <c r="AA831" s="1">
        <v>303101</v>
      </c>
    </row>
    <row r="832" spans="5:27" x14ac:dyDescent="0.2">
      <c r="E832" s="4" t="e">
        <f t="shared" si="86"/>
        <v>#VALUE!</v>
      </c>
      <c r="G832" s="9" t="e">
        <f t="shared" si="89"/>
        <v>#VALUE!</v>
      </c>
      <c r="H832" s="9" t="s">
        <v>205</v>
      </c>
      <c r="I832" s="22" t="str">
        <f t="shared" si="90"/>
        <v>796500</v>
      </c>
      <c r="J832" s="22">
        <f t="shared" si="88"/>
        <v>0</v>
      </c>
      <c r="K832" s="22"/>
      <c r="L832" s="23"/>
      <c r="M832" s="22"/>
      <c r="N832" s="23"/>
      <c r="O832" s="24"/>
      <c r="P832" s="24"/>
      <c r="Q832" s="24"/>
      <c r="R832" s="24"/>
      <c r="S832" s="24"/>
      <c r="T832" s="24"/>
      <c r="U832" s="41" t="str">
        <f t="shared" si="91"/>
        <v>Student Services</v>
      </c>
      <c r="V832" s="48">
        <f>Budget!I164</f>
        <v>0</v>
      </c>
      <c r="W832" s="1" t="e">
        <f t="shared" si="87"/>
        <v>#VALUE!</v>
      </c>
      <c r="Z832" s="1" t="s">
        <v>205</v>
      </c>
      <c r="AA832" s="1">
        <v>303101</v>
      </c>
    </row>
    <row r="833" spans="5:27" x14ac:dyDescent="0.2">
      <c r="E833" s="4" t="e">
        <f t="shared" si="86"/>
        <v>#VALUE!</v>
      </c>
      <c r="G833" s="9" t="e">
        <f t="shared" si="89"/>
        <v>#VALUE!</v>
      </c>
      <c r="H833" s="9" t="s">
        <v>205</v>
      </c>
      <c r="I833" s="22" t="str">
        <f t="shared" si="90"/>
        <v>796530</v>
      </c>
      <c r="J833" s="22">
        <f t="shared" si="88"/>
        <v>0</v>
      </c>
      <c r="K833" s="22"/>
      <c r="L833" s="23"/>
      <c r="M833" s="22"/>
      <c r="N833" s="23"/>
      <c r="O833" s="24"/>
      <c r="P833" s="24"/>
      <c r="Q833" s="24"/>
      <c r="R833" s="24"/>
      <c r="S833" s="24"/>
      <c r="T833" s="24"/>
      <c r="U833" s="41" t="str">
        <f t="shared" si="91"/>
        <v>Pupil Transportation (Net)</v>
      </c>
      <c r="V833" s="48">
        <f>Budget!I165</f>
        <v>0</v>
      </c>
      <c r="W833" s="1" t="e">
        <f t="shared" si="87"/>
        <v>#VALUE!</v>
      </c>
      <c r="Z833" s="1" t="s">
        <v>205</v>
      </c>
      <c r="AA833" s="1">
        <v>303101</v>
      </c>
    </row>
    <row r="834" spans="5:27" x14ac:dyDescent="0.2">
      <c r="E834" s="4" t="e">
        <f t="shared" si="86"/>
        <v>#VALUE!</v>
      </c>
      <c r="G834" s="9" t="e">
        <f t="shared" si="89"/>
        <v>#VALUE!</v>
      </c>
      <c r="H834" s="9" t="s">
        <v>205</v>
      </c>
      <c r="I834" s="22" t="str">
        <f t="shared" si="90"/>
        <v>816004</v>
      </c>
      <c r="J834" s="22">
        <f t="shared" si="88"/>
        <v>0</v>
      </c>
      <c r="K834" s="22"/>
      <c r="L834" s="23"/>
      <c r="M834" s="22"/>
      <c r="N834" s="23"/>
      <c r="O834" s="24"/>
      <c r="P834" s="24"/>
      <c r="Q834" s="24"/>
      <c r="R834" s="24"/>
      <c r="S834" s="24"/>
      <c r="T834" s="24"/>
      <c r="U834" s="41" t="str">
        <f t="shared" si="91"/>
        <v xml:space="preserve">Salaries - Extended Day Care </v>
      </c>
      <c r="V834" s="48">
        <f>Budget!I166</f>
        <v>0</v>
      </c>
      <c r="W834" s="1" t="e">
        <f t="shared" si="87"/>
        <v>#VALUE!</v>
      </c>
      <c r="Z834" s="1" t="s">
        <v>205</v>
      </c>
      <c r="AA834" s="1">
        <v>303101</v>
      </c>
    </row>
    <row r="835" spans="5:27" x14ac:dyDescent="0.2">
      <c r="E835" s="4" t="e">
        <f t="shared" si="86"/>
        <v>#VALUE!</v>
      </c>
      <c r="G835" s="9" t="e">
        <f t="shared" si="89"/>
        <v>#VALUE!</v>
      </c>
      <c r="H835" s="9" t="s">
        <v>205</v>
      </c>
      <c r="I835" s="22" t="str">
        <f t="shared" si="90"/>
        <v>816101</v>
      </c>
      <c r="J835" s="22">
        <f t="shared" si="88"/>
        <v>0</v>
      </c>
      <c r="K835" s="22"/>
      <c r="L835" s="23"/>
      <c r="M835" s="22"/>
      <c r="N835" s="23"/>
      <c r="O835" s="24"/>
      <c r="P835" s="24"/>
      <c r="Q835" s="24"/>
      <c r="R835" s="24"/>
      <c r="S835" s="24"/>
      <c r="T835" s="24"/>
      <c r="U835" s="41" t="str">
        <f t="shared" si="91"/>
        <v>SS Taxes, Employer Share - Extended Day Care</v>
      </c>
      <c r="V835" s="48">
        <f>Budget!I167</f>
        <v>0</v>
      </c>
      <c r="W835" s="1" t="e">
        <f t="shared" si="87"/>
        <v>#VALUE!</v>
      </c>
      <c r="Z835" s="1" t="s">
        <v>205</v>
      </c>
      <c r="AA835" s="1">
        <v>303101</v>
      </c>
    </row>
    <row r="836" spans="5:27" x14ac:dyDescent="0.2">
      <c r="E836" s="4" t="e">
        <f t="shared" si="86"/>
        <v>#VALUE!</v>
      </c>
      <c r="G836" s="9" t="e">
        <f t="shared" si="89"/>
        <v>#VALUE!</v>
      </c>
      <c r="H836" s="9" t="s">
        <v>205</v>
      </c>
      <c r="I836" s="22" t="str">
        <f t="shared" si="90"/>
        <v>816102</v>
      </c>
      <c r="J836" s="22">
        <f t="shared" si="88"/>
        <v>0</v>
      </c>
      <c r="K836" s="22"/>
      <c r="L836" s="23"/>
      <c r="M836" s="22"/>
      <c r="N836" s="23"/>
      <c r="O836" s="24"/>
      <c r="P836" s="24"/>
      <c r="Q836" s="24"/>
      <c r="R836" s="24"/>
      <c r="S836" s="24"/>
      <c r="T836" s="24"/>
      <c r="U836" s="41" t="str">
        <f t="shared" si="91"/>
        <v>Life &amp; Disability Insurance - Extended Day Care</v>
      </c>
      <c r="V836" s="48">
        <f>Budget!I168</f>
        <v>0</v>
      </c>
      <c r="W836" s="1" t="e">
        <f t="shared" si="87"/>
        <v>#VALUE!</v>
      </c>
      <c r="Z836" s="1" t="s">
        <v>205</v>
      </c>
      <c r="AA836" s="1">
        <v>303101</v>
      </c>
    </row>
    <row r="837" spans="5:27" x14ac:dyDescent="0.2">
      <c r="E837" s="4" t="e">
        <f t="shared" si="86"/>
        <v>#VALUE!</v>
      </c>
      <c r="G837" s="9" t="e">
        <f t="shared" si="89"/>
        <v>#VALUE!</v>
      </c>
      <c r="H837" s="9" t="s">
        <v>205</v>
      </c>
      <c r="I837" s="22" t="str">
        <f t="shared" si="90"/>
        <v>816106</v>
      </c>
      <c r="J837" s="22">
        <f t="shared" si="88"/>
        <v>0</v>
      </c>
      <c r="K837" s="22"/>
      <c r="L837" s="23"/>
      <c r="M837" s="22"/>
      <c r="N837" s="23"/>
      <c r="O837" s="24"/>
      <c r="P837" s="24"/>
      <c r="Q837" s="24"/>
      <c r="R837" s="24"/>
      <c r="S837" s="24"/>
      <c r="T837" s="24"/>
      <c r="U837" s="41" t="str">
        <f t="shared" si="91"/>
        <v>Retirement - Extended Day Care</v>
      </c>
      <c r="V837" s="48">
        <f>Budget!I169</f>
        <v>0</v>
      </c>
      <c r="W837" s="1" t="e">
        <f t="shared" ref="W837:W850" si="92">$H$6</f>
        <v>#VALUE!</v>
      </c>
      <c r="Z837" s="1" t="s">
        <v>205</v>
      </c>
      <c r="AA837" s="1">
        <v>303101</v>
      </c>
    </row>
    <row r="838" spans="5:27" x14ac:dyDescent="0.2">
      <c r="E838" s="4" t="e">
        <f t="shared" si="86"/>
        <v>#VALUE!</v>
      </c>
      <c r="F838" s="2"/>
      <c r="G838" s="2" t="e">
        <f t="shared" si="89"/>
        <v>#VALUE!</v>
      </c>
      <c r="H838" s="9" t="s">
        <v>205</v>
      </c>
      <c r="I838" s="42" t="str">
        <f t="shared" si="90"/>
        <v>816111</v>
      </c>
      <c r="J838" s="22">
        <f t="shared" si="88"/>
        <v>0</v>
      </c>
      <c r="K838" s="43"/>
      <c r="L838" s="24"/>
      <c r="M838" s="43"/>
      <c r="N838" s="24"/>
      <c r="O838" s="44"/>
      <c r="P838" s="44"/>
      <c r="Q838" s="44"/>
      <c r="R838" s="44"/>
      <c r="S838" s="44"/>
      <c r="T838" s="44"/>
      <c r="U838" s="22" t="str">
        <f t="shared" si="91"/>
        <v>Health Insurance - Extended Day Care</v>
      </c>
      <c r="V838" s="48">
        <f>Budget!I170</f>
        <v>0</v>
      </c>
      <c r="W838" s="1" t="e">
        <f t="shared" si="92"/>
        <v>#VALUE!</v>
      </c>
      <c r="X838" s="7"/>
      <c r="Y838" s="7"/>
      <c r="Z838" s="1" t="s">
        <v>205</v>
      </c>
      <c r="AA838" s="1">
        <v>303101</v>
      </c>
    </row>
    <row r="839" spans="5:27" x14ac:dyDescent="0.2">
      <c r="E839" s="4" t="e">
        <f t="shared" si="86"/>
        <v>#VALUE!</v>
      </c>
      <c r="G839" s="9" t="e">
        <f t="shared" si="89"/>
        <v>#VALUE!</v>
      </c>
      <c r="H839" s="9" t="s">
        <v>205</v>
      </c>
      <c r="I839" s="22" t="str">
        <f t="shared" si="90"/>
        <v>816320</v>
      </c>
      <c r="J839" s="22">
        <f t="shared" si="88"/>
        <v>0</v>
      </c>
      <c r="K839" s="22"/>
      <c r="L839" s="23"/>
      <c r="M839" s="22"/>
      <c r="N839" s="23"/>
      <c r="O839" s="24"/>
      <c r="P839" s="24"/>
      <c r="Q839" s="24"/>
      <c r="R839" s="24"/>
      <c r="S839" s="24"/>
      <c r="T839" s="24"/>
      <c r="U839" s="41" t="str">
        <f t="shared" si="91"/>
        <v>Supplies - Extended Day Care</v>
      </c>
      <c r="V839" s="48">
        <f>Budget!I171</f>
        <v>0</v>
      </c>
      <c r="W839" s="1" t="e">
        <f t="shared" si="92"/>
        <v>#VALUE!</v>
      </c>
      <c r="Z839" s="1" t="s">
        <v>205</v>
      </c>
      <c r="AA839" s="1">
        <v>303101</v>
      </c>
    </row>
    <row r="840" spans="5:27" x14ac:dyDescent="0.2">
      <c r="E840" s="4" t="e">
        <f t="shared" si="86"/>
        <v>#VALUE!</v>
      </c>
      <c r="G840" s="9" t="e">
        <f t="shared" si="89"/>
        <v>#VALUE!</v>
      </c>
      <c r="H840" s="9" t="s">
        <v>205</v>
      </c>
      <c r="I840" s="22" t="str">
        <f t="shared" si="90"/>
        <v>816350</v>
      </c>
      <c r="J840" s="22">
        <f t="shared" si="88"/>
        <v>0</v>
      </c>
      <c r="K840" s="22"/>
      <c r="L840" s="23"/>
      <c r="M840" s="22"/>
      <c r="N840" s="23"/>
      <c r="O840" s="24"/>
      <c r="P840" s="24"/>
      <c r="Q840" s="24"/>
      <c r="R840" s="24"/>
      <c r="S840" s="24"/>
      <c r="T840" s="24"/>
      <c r="U840" s="41" t="str">
        <f t="shared" si="91"/>
        <v>Other Expenditures Extended Day Care</v>
      </c>
      <c r="V840" s="48">
        <f>Budget!I172</f>
        <v>0</v>
      </c>
      <c r="W840" s="1" t="e">
        <f t="shared" si="92"/>
        <v>#VALUE!</v>
      </c>
      <c r="Z840" s="1" t="s">
        <v>205</v>
      </c>
      <c r="AA840" s="1">
        <v>303101</v>
      </c>
    </row>
    <row r="841" spans="5:27" x14ac:dyDescent="0.2">
      <c r="E841" s="4" t="e">
        <f t="shared" si="86"/>
        <v>#VALUE!</v>
      </c>
      <c r="G841" s="9" t="e">
        <f t="shared" si="89"/>
        <v>#VALUE!</v>
      </c>
      <c r="H841" s="9" t="s">
        <v>205</v>
      </c>
      <c r="I841" s="22" t="str">
        <f t="shared" si="90"/>
        <v>816422</v>
      </c>
      <c r="J841" s="22">
        <f t="shared" si="88"/>
        <v>0</v>
      </c>
      <c r="K841" s="22"/>
      <c r="L841" s="23"/>
      <c r="M841" s="22"/>
      <c r="N841" s="23"/>
      <c r="O841" s="24"/>
      <c r="P841" s="24"/>
      <c r="Q841" s="24"/>
      <c r="R841" s="24"/>
      <c r="S841" s="24"/>
      <c r="T841" s="24"/>
      <c r="U841" s="41" t="str">
        <f t="shared" si="91"/>
        <v>Food &amp; Beverages</v>
      </c>
      <c r="V841" s="48">
        <f>Budget!I173</f>
        <v>0</v>
      </c>
      <c r="W841" s="1" t="e">
        <f t="shared" si="92"/>
        <v>#VALUE!</v>
      </c>
      <c r="Z841" s="1" t="s">
        <v>205</v>
      </c>
      <c r="AA841" s="1">
        <v>303101</v>
      </c>
    </row>
    <row r="842" spans="5:27" x14ac:dyDescent="0.2">
      <c r="E842" s="4" t="e">
        <f t="shared" si="86"/>
        <v>#VALUE!</v>
      </c>
      <c r="G842" s="9" t="e">
        <f t="shared" si="89"/>
        <v>#VALUE!</v>
      </c>
      <c r="H842" s="9" t="s">
        <v>205</v>
      </c>
      <c r="I842" s="22" t="str">
        <f t="shared" si="90"/>
        <v>839001</v>
      </c>
      <c r="J842" s="22">
        <f t="shared" si="88"/>
        <v>0</v>
      </c>
      <c r="K842" s="22"/>
      <c r="L842" s="23"/>
      <c r="M842" s="22"/>
      <c r="N842" s="23"/>
      <c r="O842" s="24"/>
      <c r="P842" s="24"/>
      <c r="Q842" s="24"/>
      <c r="R842" s="24"/>
      <c r="S842" s="24"/>
      <c r="T842" s="24"/>
      <c r="U842" s="41" t="str">
        <f t="shared" si="91"/>
        <v>Interest Payments - All Sources</v>
      </c>
      <c r="V842" s="48">
        <f>Budget!I174</f>
        <v>0</v>
      </c>
      <c r="W842" s="1" t="e">
        <f t="shared" si="92"/>
        <v>#VALUE!</v>
      </c>
      <c r="Z842" s="1" t="s">
        <v>205</v>
      </c>
      <c r="AA842" s="1">
        <v>303101</v>
      </c>
    </row>
    <row r="843" spans="5:27" x14ac:dyDescent="0.2">
      <c r="E843" s="4" t="e">
        <f t="shared" si="86"/>
        <v>#VALUE!</v>
      </c>
      <c r="G843" s="9" t="e">
        <f t="shared" si="89"/>
        <v>#VALUE!</v>
      </c>
      <c r="H843" s="9" t="s">
        <v>205</v>
      </c>
      <c r="I843" s="22" t="str">
        <f t="shared" si="90"/>
        <v>839005</v>
      </c>
      <c r="J843" s="22">
        <f t="shared" si="88"/>
        <v>0</v>
      </c>
      <c r="K843" s="22"/>
      <c r="L843" s="23"/>
      <c r="M843" s="22"/>
      <c r="N843" s="23"/>
      <c r="O843" s="24"/>
      <c r="P843" s="24"/>
      <c r="Q843" s="24"/>
      <c r="R843" s="24"/>
      <c r="S843" s="24"/>
      <c r="T843" s="24"/>
      <c r="U843" s="41" t="str">
        <f t="shared" si="91"/>
        <v>Interest Payments - Non-Diocesan Sources</v>
      </c>
      <c r="V843" s="48">
        <f>Budget!I175</f>
        <v>0</v>
      </c>
      <c r="W843" s="1" t="e">
        <f t="shared" si="92"/>
        <v>#VALUE!</v>
      </c>
      <c r="Z843" s="1" t="s">
        <v>205</v>
      </c>
      <c r="AA843" s="1">
        <v>303101</v>
      </c>
    </row>
    <row r="844" spans="5:27" x14ac:dyDescent="0.2">
      <c r="E844" s="4" t="e">
        <f t="shared" si="86"/>
        <v>#VALUE!</v>
      </c>
      <c r="G844" s="9" t="e">
        <f t="shared" si="89"/>
        <v>#VALUE!</v>
      </c>
      <c r="H844" s="9" t="s">
        <v>205</v>
      </c>
      <c r="I844" s="22" t="str">
        <f t="shared" si="90"/>
        <v>859310</v>
      </c>
      <c r="J844" s="22">
        <f t="shared" si="88"/>
        <v>0</v>
      </c>
      <c r="K844" s="22"/>
      <c r="L844" s="23"/>
      <c r="M844" s="22"/>
      <c r="N844" s="23"/>
      <c r="O844" s="24"/>
      <c r="P844" s="24"/>
      <c r="Q844" s="24"/>
      <c r="R844" s="24"/>
      <c r="S844" s="24"/>
      <c r="T844" s="24"/>
      <c r="U844" s="41" t="str">
        <f t="shared" si="91"/>
        <v>Capital Expense Paid to Parish</v>
      </c>
      <c r="V844" s="48">
        <f>Budget!I176</f>
        <v>0</v>
      </c>
      <c r="W844" s="1" t="e">
        <f t="shared" si="92"/>
        <v>#VALUE!</v>
      </c>
      <c r="Z844" s="1" t="s">
        <v>205</v>
      </c>
      <c r="AA844" s="1">
        <v>303101</v>
      </c>
    </row>
    <row r="845" spans="5:27" x14ac:dyDescent="0.2">
      <c r="E845" s="4" t="e">
        <f t="shared" si="86"/>
        <v>#VALUE!</v>
      </c>
      <c r="G845" s="9" t="e">
        <f t="shared" si="89"/>
        <v>#VALUE!</v>
      </c>
      <c r="H845" s="9" t="s">
        <v>205</v>
      </c>
      <c r="I845" s="22" t="str">
        <f t="shared" si="90"/>
        <v>862062</v>
      </c>
      <c r="J845" s="22">
        <f t="shared" si="88"/>
        <v>0</v>
      </c>
      <c r="K845" s="22"/>
      <c r="L845" s="23"/>
      <c r="M845" s="22"/>
      <c r="N845" s="23"/>
      <c r="O845" s="24"/>
      <c r="P845" s="24"/>
      <c r="Q845" s="24"/>
      <c r="R845" s="24"/>
      <c r="S845" s="24"/>
      <c r="T845" s="24"/>
      <c r="U845" s="41" t="str">
        <f t="shared" si="91"/>
        <v>Unrestricted Donation Expense</v>
      </c>
      <c r="V845" s="48">
        <f>Budget!I177</f>
        <v>0</v>
      </c>
      <c r="W845" s="1" t="e">
        <f t="shared" si="92"/>
        <v>#VALUE!</v>
      </c>
      <c r="Z845" s="1" t="s">
        <v>205</v>
      </c>
      <c r="AA845" s="1">
        <v>303101</v>
      </c>
    </row>
    <row r="846" spans="5:27" x14ac:dyDescent="0.2">
      <c r="E846" s="4" t="e">
        <f t="shared" si="86"/>
        <v>#VALUE!</v>
      </c>
      <c r="G846" s="9" t="e">
        <f t="shared" si="89"/>
        <v>#VALUE!</v>
      </c>
      <c r="H846" s="9" t="s">
        <v>205</v>
      </c>
      <c r="I846" s="22" t="str">
        <f t="shared" si="90"/>
        <v>862063</v>
      </c>
      <c r="J846" s="22">
        <f t="shared" si="88"/>
        <v>0</v>
      </c>
      <c r="K846" s="22"/>
      <c r="L846" s="23"/>
      <c r="M846" s="22"/>
      <c r="N846" s="23"/>
      <c r="O846" s="24"/>
      <c r="P846" s="24"/>
      <c r="Q846" s="24"/>
      <c r="R846" s="24"/>
      <c r="S846" s="24"/>
      <c r="T846" s="24"/>
      <c r="U846" s="41" t="str">
        <f t="shared" si="91"/>
        <v>Fundraising - Pledges</v>
      </c>
      <c r="V846" s="48">
        <f>Budget!I178</f>
        <v>0</v>
      </c>
      <c r="W846" s="1" t="e">
        <f t="shared" si="92"/>
        <v>#VALUE!</v>
      </c>
      <c r="Z846" s="1" t="s">
        <v>205</v>
      </c>
      <c r="AA846" s="1">
        <v>303101</v>
      </c>
    </row>
    <row r="847" spans="5:27" x14ac:dyDescent="0.2">
      <c r="E847" s="4" t="e">
        <f t="shared" si="86"/>
        <v>#VALUE!</v>
      </c>
      <c r="G847" s="9" t="e">
        <f t="shared" si="89"/>
        <v>#VALUE!</v>
      </c>
      <c r="H847" s="9" t="s">
        <v>205</v>
      </c>
      <c r="I847" s="22" t="str">
        <f t="shared" si="90"/>
        <v>862065</v>
      </c>
      <c r="J847" s="22">
        <f t="shared" si="88"/>
        <v>0</v>
      </c>
      <c r="K847" s="22"/>
      <c r="L847" s="23"/>
      <c r="M847" s="22"/>
      <c r="N847" s="23"/>
      <c r="O847" s="24"/>
      <c r="P847" s="24"/>
      <c r="Q847" s="24"/>
      <c r="R847" s="24"/>
      <c r="S847" s="24"/>
      <c r="T847" s="24"/>
      <c r="U847" s="41" t="str">
        <f t="shared" si="91"/>
        <v>Fundraising - Athletic Complex</v>
      </c>
      <c r="V847" s="48">
        <f>Budget!I179</f>
        <v>0</v>
      </c>
      <c r="W847" s="1" t="e">
        <f t="shared" si="92"/>
        <v>#VALUE!</v>
      </c>
      <c r="Z847" s="1" t="s">
        <v>205</v>
      </c>
      <c r="AA847" s="1">
        <v>303101</v>
      </c>
    </row>
    <row r="848" spans="5:27" x14ac:dyDescent="0.2">
      <c r="E848" s="4" t="e">
        <f t="shared" si="86"/>
        <v>#VALUE!</v>
      </c>
      <c r="G848" s="9" t="e">
        <f t="shared" si="89"/>
        <v>#VALUE!</v>
      </c>
      <c r="H848" s="9" t="s">
        <v>205</v>
      </c>
      <c r="I848" s="22" t="str">
        <f t="shared" si="90"/>
        <v>862069</v>
      </c>
      <c r="J848" s="22">
        <f t="shared" si="88"/>
        <v>0</v>
      </c>
      <c r="K848" s="22"/>
      <c r="L848" s="23"/>
      <c r="M848" s="22"/>
      <c r="N848" s="23"/>
      <c r="O848" s="24"/>
      <c r="P848" s="24"/>
      <c r="Q848" s="24"/>
      <c r="R848" s="24"/>
      <c r="S848" s="24"/>
      <c r="T848" s="24"/>
      <c r="U848" s="41" t="str">
        <f t="shared" si="91"/>
        <v>Fundraising - Misc</v>
      </c>
      <c r="V848" s="48">
        <f>Budget!I180</f>
        <v>0</v>
      </c>
      <c r="W848" s="1" t="e">
        <f t="shared" si="92"/>
        <v>#VALUE!</v>
      </c>
      <c r="Z848" s="1" t="s">
        <v>205</v>
      </c>
      <c r="AA848" s="1">
        <v>303101</v>
      </c>
    </row>
    <row r="849" spans="5:27" x14ac:dyDescent="0.2">
      <c r="E849" s="4" t="e">
        <f t="shared" si="86"/>
        <v>#VALUE!</v>
      </c>
      <c r="F849" s="2"/>
      <c r="G849" s="2" t="e">
        <f t="shared" si="89"/>
        <v>#VALUE!</v>
      </c>
      <c r="H849" s="7" t="s">
        <v>205</v>
      </c>
      <c r="I849" s="6">
        <f t="shared" si="90"/>
        <v>303101</v>
      </c>
      <c r="J849" s="1">
        <f t="shared" si="88"/>
        <v>0</v>
      </c>
      <c r="K849" s="3"/>
      <c r="M849" s="3"/>
      <c r="O849" s="5"/>
      <c r="P849" s="5"/>
      <c r="Q849" s="5"/>
      <c r="R849" s="5"/>
      <c r="S849" s="5"/>
      <c r="T849" s="5"/>
      <c r="U849" s="1" t="str">
        <f t="shared" si="91"/>
        <v>NET GAIN OR LOSS:</v>
      </c>
      <c r="V849" s="49">
        <f>Budget!I183</f>
        <v>0</v>
      </c>
      <c r="W849" s="1" t="e">
        <f t="shared" si="92"/>
        <v>#VALUE!</v>
      </c>
      <c r="X849" s="7"/>
      <c r="Y849" s="7"/>
      <c r="Z849" s="7" t="s">
        <v>205</v>
      </c>
      <c r="AA849" s="1">
        <v>303101</v>
      </c>
    </row>
    <row r="850" spans="5:27" x14ac:dyDescent="0.2">
      <c r="E850" s="4" t="e">
        <f t="shared" si="86"/>
        <v>#VALUE!</v>
      </c>
      <c r="G850" s="9" t="e">
        <f t="shared" si="89"/>
        <v>#VALUE!</v>
      </c>
      <c r="H850" s="9" t="s">
        <v>205</v>
      </c>
      <c r="I850" s="19" t="str">
        <f t="shared" si="90"/>
        <v>412010</v>
      </c>
      <c r="J850" s="19">
        <f>$D$4</f>
        <v>0</v>
      </c>
      <c r="K850" s="19"/>
      <c r="L850" s="20"/>
      <c r="M850" s="19"/>
      <c r="N850" s="20"/>
      <c r="O850" s="21"/>
      <c r="P850" s="21"/>
      <c r="Q850" s="21"/>
      <c r="R850" s="21"/>
      <c r="S850" s="21"/>
      <c r="T850" s="21"/>
      <c r="U850" s="40" t="str">
        <f t="shared" si="91"/>
        <v>Cost to Educate</v>
      </c>
      <c r="V850" s="47">
        <f>-Budget!J10</f>
        <v>0</v>
      </c>
      <c r="W850" s="1" t="e">
        <f t="shared" si="92"/>
        <v>#VALUE!</v>
      </c>
      <c r="Z850" s="1" t="s">
        <v>205</v>
      </c>
      <c r="AA850" s="1">
        <v>303101</v>
      </c>
    </row>
    <row r="851" spans="5:27" x14ac:dyDescent="0.2">
      <c r="E851" s="4" t="e">
        <f t="shared" si="86"/>
        <v>#VALUE!</v>
      </c>
      <c r="G851" s="9" t="e">
        <f t="shared" si="89"/>
        <v>#VALUE!</v>
      </c>
      <c r="H851" s="9" t="s">
        <v>205</v>
      </c>
      <c r="I851" s="19" t="str">
        <f t="shared" si="90"/>
        <v>412405</v>
      </c>
      <c r="J851" s="19">
        <f t="shared" ref="J851:J911" si="93">$D$4</f>
        <v>0</v>
      </c>
      <c r="K851" s="19"/>
      <c r="L851" s="20"/>
      <c r="M851" s="19"/>
      <c r="N851" s="20"/>
      <c r="O851" s="21"/>
      <c r="P851" s="21"/>
      <c r="Q851" s="21"/>
      <c r="R851" s="21"/>
      <c r="S851" s="21"/>
      <c r="T851" s="21"/>
      <c r="U851" s="40" t="str">
        <f t="shared" si="91"/>
        <v>Published Differential - Parishioner</v>
      </c>
      <c r="V851" s="47">
        <f>-Budget!J11</f>
        <v>0</v>
      </c>
      <c r="W851" s="1" t="e">
        <f t="shared" ref="W851:W882" si="94">$H$6</f>
        <v>#VALUE!</v>
      </c>
      <c r="Z851" s="1" t="s">
        <v>205</v>
      </c>
      <c r="AA851" s="1">
        <v>303101</v>
      </c>
    </row>
    <row r="852" spans="5:27" x14ac:dyDescent="0.2">
      <c r="E852" s="4" t="e">
        <f t="shared" si="86"/>
        <v>#VALUE!</v>
      </c>
      <c r="G852" s="9" t="e">
        <f t="shared" si="89"/>
        <v>#VALUE!</v>
      </c>
      <c r="H852" s="9" t="s">
        <v>205</v>
      </c>
      <c r="I852" s="19" t="str">
        <f t="shared" si="90"/>
        <v>412410</v>
      </c>
      <c r="J852" s="19">
        <f t="shared" si="93"/>
        <v>0</v>
      </c>
      <c r="K852" s="19"/>
      <c r="L852" s="20"/>
      <c r="M852" s="19"/>
      <c r="N852" s="20"/>
      <c r="O852" s="21"/>
      <c r="P852" s="21"/>
      <c r="Q852" s="21"/>
      <c r="R852" s="21"/>
      <c r="S852" s="21"/>
      <c r="T852" s="21"/>
      <c r="U852" s="40" t="str">
        <f t="shared" si="91"/>
        <v>Published Differential - Non-Parishioner, Catholic</v>
      </c>
      <c r="V852" s="47">
        <f>-Budget!J12</f>
        <v>0</v>
      </c>
      <c r="W852" s="1" t="e">
        <f t="shared" si="94"/>
        <v>#VALUE!</v>
      </c>
      <c r="Z852" s="1" t="s">
        <v>205</v>
      </c>
      <c r="AA852" s="1">
        <v>303101</v>
      </c>
    </row>
    <row r="853" spans="5:27" x14ac:dyDescent="0.2">
      <c r="E853" s="4" t="e">
        <f t="shared" si="86"/>
        <v>#VALUE!</v>
      </c>
      <c r="G853" s="9" t="e">
        <f t="shared" ref="G853:G911" si="95">"BV-"&amp;J853&amp;TEXT(E853,"mmyy")</f>
        <v>#VALUE!</v>
      </c>
      <c r="H853" s="9" t="s">
        <v>205</v>
      </c>
      <c r="I853" s="19" t="str">
        <f t="shared" si="90"/>
        <v>412415</v>
      </c>
      <c r="J853" s="19">
        <f t="shared" si="93"/>
        <v>0</v>
      </c>
      <c r="K853" s="19"/>
      <c r="L853" s="20"/>
      <c r="M853" s="19"/>
      <c r="N853" s="20"/>
      <c r="O853" s="21"/>
      <c r="P853" s="21"/>
      <c r="Q853" s="21"/>
      <c r="R853" s="21"/>
      <c r="S853" s="21"/>
      <c r="T853" s="21"/>
      <c r="U853" s="40" t="str">
        <f t="shared" si="91"/>
        <v>Published Differential - Non-Catholic</v>
      </c>
      <c r="V853" s="47">
        <f>-Budget!J13</f>
        <v>0</v>
      </c>
      <c r="W853" s="1" t="e">
        <f t="shared" si="94"/>
        <v>#VALUE!</v>
      </c>
      <c r="Z853" s="1" t="s">
        <v>205</v>
      </c>
      <c r="AA853" s="1">
        <v>303101</v>
      </c>
    </row>
    <row r="854" spans="5:27" x14ac:dyDescent="0.2">
      <c r="E854" s="4" t="e">
        <f t="shared" si="86"/>
        <v>#VALUE!</v>
      </c>
      <c r="G854" s="9" t="e">
        <f t="shared" si="95"/>
        <v>#VALUE!</v>
      </c>
      <c r="H854" s="9" t="s">
        <v>205</v>
      </c>
      <c r="I854" s="19" t="str">
        <f t="shared" si="90"/>
        <v>412420</v>
      </c>
      <c r="J854" s="19">
        <f t="shared" si="93"/>
        <v>0</v>
      </c>
      <c r="K854" s="19"/>
      <c r="L854" s="20"/>
      <c r="M854" s="19"/>
      <c r="N854" s="20"/>
      <c r="O854" s="21"/>
      <c r="P854" s="21"/>
      <c r="Q854" s="21"/>
      <c r="R854" s="21"/>
      <c r="S854" s="21"/>
      <c r="T854" s="21"/>
      <c r="U854" s="40" t="str">
        <f t="shared" si="91"/>
        <v>Published Differential - Other Status</v>
      </c>
      <c r="V854" s="47">
        <f>-Budget!J14</f>
        <v>0</v>
      </c>
      <c r="W854" s="1" t="e">
        <f t="shared" si="94"/>
        <v>#VALUE!</v>
      </c>
      <c r="Z854" s="1" t="s">
        <v>205</v>
      </c>
      <c r="AA854" s="1">
        <v>303101</v>
      </c>
    </row>
    <row r="855" spans="5:27" x14ac:dyDescent="0.2">
      <c r="E855" s="4" t="e">
        <f t="shared" si="86"/>
        <v>#VALUE!</v>
      </c>
      <c r="G855" s="9" t="e">
        <f t="shared" si="95"/>
        <v>#VALUE!</v>
      </c>
      <c r="H855" s="9" t="s">
        <v>205</v>
      </c>
      <c r="I855" s="19" t="str">
        <f t="shared" si="90"/>
        <v>412505</v>
      </c>
      <c r="J855" s="19">
        <f t="shared" si="93"/>
        <v>0</v>
      </c>
      <c r="K855" s="19"/>
      <c r="L855" s="20"/>
      <c r="M855" s="19"/>
      <c r="N855" s="20"/>
      <c r="O855" s="21"/>
      <c r="P855" s="21"/>
      <c r="Q855" s="21"/>
      <c r="R855" s="21"/>
      <c r="S855" s="21"/>
      <c r="T855" s="21"/>
      <c r="U855" s="40" t="str">
        <f t="shared" si="91"/>
        <v>Published Discounts</v>
      </c>
      <c r="V855" s="47">
        <f>-Budget!J15</f>
        <v>0</v>
      </c>
      <c r="W855" s="1" t="e">
        <f t="shared" si="94"/>
        <v>#VALUE!</v>
      </c>
      <c r="Z855" s="1" t="s">
        <v>205</v>
      </c>
      <c r="AA855" s="1">
        <v>303101</v>
      </c>
    </row>
    <row r="856" spans="5:27" x14ac:dyDescent="0.2">
      <c r="E856" s="4" t="e">
        <f t="shared" si="86"/>
        <v>#VALUE!</v>
      </c>
      <c r="G856" s="9" t="e">
        <f t="shared" si="95"/>
        <v>#VALUE!</v>
      </c>
      <c r="H856" s="9" t="s">
        <v>205</v>
      </c>
      <c r="I856" s="19" t="str">
        <f t="shared" si="90"/>
        <v>414001</v>
      </c>
      <c r="J856" s="19">
        <f t="shared" si="93"/>
        <v>0</v>
      </c>
      <c r="K856" s="19"/>
      <c r="L856" s="20"/>
      <c r="M856" s="19"/>
      <c r="N856" s="20"/>
      <c r="O856" s="21"/>
      <c r="P856" s="21"/>
      <c r="Q856" s="21"/>
      <c r="R856" s="21"/>
      <c r="S856" s="21"/>
      <c r="T856" s="21"/>
      <c r="U856" s="40" t="str">
        <f t="shared" si="91"/>
        <v>Tuition-Current Year, Parishioner</v>
      </c>
      <c r="V856" s="47">
        <f>-Budget!J16</f>
        <v>0</v>
      </c>
      <c r="W856" s="1" t="e">
        <f t="shared" si="94"/>
        <v>#VALUE!</v>
      </c>
      <c r="Z856" s="1" t="s">
        <v>205</v>
      </c>
      <c r="AA856" s="1">
        <v>303101</v>
      </c>
    </row>
    <row r="857" spans="5:27" x14ac:dyDescent="0.2">
      <c r="E857" s="4" t="e">
        <f t="shared" si="86"/>
        <v>#VALUE!</v>
      </c>
      <c r="G857" s="9" t="e">
        <f t="shared" si="95"/>
        <v>#VALUE!</v>
      </c>
      <c r="H857" s="9" t="s">
        <v>205</v>
      </c>
      <c r="I857" s="19" t="str">
        <f t="shared" si="90"/>
        <v>414002</v>
      </c>
      <c r="J857" s="19">
        <f t="shared" si="93"/>
        <v>0</v>
      </c>
      <c r="K857" s="19"/>
      <c r="L857" s="20"/>
      <c r="M857" s="19"/>
      <c r="N857" s="20"/>
      <c r="O857" s="21"/>
      <c r="P857" s="21"/>
      <c r="Q857" s="21"/>
      <c r="R857" s="21"/>
      <c r="S857" s="21"/>
      <c r="T857" s="21"/>
      <c r="U857" s="40" t="str">
        <f t="shared" si="91"/>
        <v>Tuition-Current Year, Non-Parishioner</v>
      </c>
      <c r="V857" s="47">
        <f>-Budget!J17</f>
        <v>0</v>
      </c>
      <c r="W857" s="1" t="e">
        <f t="shared" si="94"/>
        <v>#VALUE!</v>
      </c>
      <c r="Z857" s="1" t="s">
        <v>205</v>
      </c>
      <c r="AA857" s="1">
        <v>303101</v>
      </c>
    </row>
    <row r="858" spans="5:27" x14ac:dyDescent="0.2">
      <c r="E858" s="4" t="e">
        <f t="shared" ref="E858:E921" si="96">DATE(YEAR(E690),MONTH(E690)+1,DAY(E690))</f>
        <v>#VALUE!</v>
      </c>
      <c r="G858" s="9" t="e">
        <f t="shared" si="95"/>
        <v>#VALUE!</v>
      </c>
      <c r="H858" s="9" t="s">
        <v>205</v>
      </c>
      <c r="I858" s="19" t="str">
        <f t="shared" si="90"/>
        <v>414003</v>
      </c>
      <c r="J858" s="19">
        <f t="shared" si="93"/>
        <v>0</v>
      </c>
      <c r="K858" s="19"/>
      <c r="L858" s="20"/>
      <c r="M858" s="19"/>
      <c r="N858" s="20"/>
      <c r="O858" s="21"/>
      <c r="P858" s="21"/>
      <c r="Q858" s="21"/>
      <c r="R858" s="21"/>
      <c r="S858" s="21"/>
      <c r="T858" s="21"/>
      <c r="U858" s="40" t="str">
        <f t="shared" si="91"/>
        <v>Tuition-Current Year, Non-Catholic</v>
      </c>
      <c r="V858" s="47">
        <f>-Budget!J18</f>
        <v>0</v>
      </c>
      <c r="W858" s="1" t="e">
        <f t="shared" si="94"/>
        <v>#VALUE!</v>
      </c>
      <c r="Z858" s="1" t="s">
        <v>205</v>
      </c>
      <c r="AA858" s="1">
        <v>303101</v>
      </c>
    </row>
    <row r="859" spans="5:27" x14ac:dyDescent="0.2">
      <c r="E859" s="4" t="e">
        <f t="shared" si="96"/>
        <v>#VALUE!</v>
      </c>
      <c r="G859" s="9" t="e">
        <f t="shared" si="95"/>
        <v>#VALUE!</v>
      </c>
      <c r="H859" s="9" t="s">
        <v>205</v>
      </c>
      <c r="I859" s="19" t="str">
        <f t="shared" si="90"/>
        <v>414004</v>
      </c>
      <c r="J859" s="19">
        <f t="shared" si="93"/>
        <v>0</v>
      </c>
      <c r="K859" s="19"/>
      <c r="L859" s="20"/>
      <c r="M859" s="19"/>
      <c r="N859" s="20"/>
      <c r="O859" s="21"/>
      <c r="P859" s="21"/>
      <c r="Q859" s="21"/>
      <c r="R859" s="21"/>
      <c r="S859" s="21"/>
      <c r="T859" s="21"/>
      <c r="U859" s="40" t="str">
        <f t="shared" si="91"/>
        <v>Extended Day Care</v>
      </c>
      <c r="V859" s="47">
        <f>-Budget!J19</f>
        <v>0</v>
      </c>
      <c r="W859" s="1" t="e">
        <f t="shared" si="94"/>
        <v>#VALUE!</v>
      </c>
      <c r="Z859" s="1" t="s">
        <v>205</v>
      </c>
      <c r="AA859" s="1">
        <v>303101</v>
      </c>
    </row>
    <row r="860" spans="5:27" x14ac:dyDescent="0.2">
      <c r="E860" s="4" t="e">
        <f t="shared" si="96"/>
        <v>#VALUE!</v>
      </c>
      <c r="G860" s="9" t="e">
        <f t="shared" si="95"/>
        <v>#VALUE!</v>
      </c>
      <c r="H860" s="9" t="s">
        <v>205</v>
      </c>
      <c r="I860" s="19" t="str">
        <f t="shared" si="90"/>
        <v>414005</v>
      </c>
      <c r="J860" s="19">
        <f t="shared" si="93"/>
        <v>0</v>
      </c>
      <c r="K860" s="19"/>
      <c r="L860" s="20"/>
      <c r="M860" s="19"/>
      <c r="N860" s="20"/>
      <c r="O860" s="21"/>
      <c r="P860" s="21"/>
      <c r="Q860" s="21"/>
      <c r="R860" s="21"/>
      <c r="S860" s="21"/>
      <c r="T860" s="21"/>
      <c r="U860" s="40" t="str">
        <f t="shared" si="91"/>
        <v>Tuition-Prior Year</v>
      </c>
      <c r="V860" s="47">
        <f>-Budget!J20</f>
        <v>0</v>
      </c>
      <c r="W860" s="1" t="e">
        <f t="shared" si="94"/>
        <v>#VALUE!</v>
      </c>
      <c r="Z860" s="1" t="s">
        <v>205</v>
      </c>
      <c r="AA860" s="1">
        <v>303101</v>
      </c>
    </row>
    <row r="861" spans="5:27" x14ac:dyDescent="0.2">
      <c r="E861" s="4" t="e">
        <f t="shared" si="96"/>
        <v>#VALUE!</v>
      </c>
      <c r="G861" s="9" t="e">
        <f t="shared" si="95"/>
        <v>#VALUE!</v>
      </c>
      <c r="H861" s="9" t="s">
        <v>205</v>
      </c>
      <c r="I861" s="19" t="str">
        <f t="shared" si="90"/>
        <v>414006</v>
      </c>
      <c r="J861" s="19">
        <f t="shared" si="93"/>
        <v>0</v>
      </c>
      <c r="K861" s="19"/>
      <c r="L861" s="20"/>
      <c r="M861" s="19"/>
      <c r="N861" s="20"/>
      <c r="O861" s="21"/>
      <c r="P861" s="21"/>
      <c r="Q861" s="21"/>
      <c r="R861" s="21"/>
      <c r="S861" s="21"/>
      <c r="T861" s="21"/>
      <c r="U861" s="40" t="str">
        <f t="shared" si="91"/>
        <v>Academic Summer Session</v>
      </c>
      <c r="V861" s="47">
        <f>-Budget!J21</f>
        <v>0</v>
      </c>
      <c r="W861" s="1" t="e">
        <f t="shared" si="94"/>
        <v>#VALUE!</v>
      </c>
      <c r="Z861" s="1" t="s">
        <v>205</v>
      </c>
      <c r="AA861" s="1">
        <v>303101</v>
      </c>
    </row>
    <row r="862" spans="5:27" x14ac:dyDescent="0.2">
      <c r="E862" s="4" t="e">
        <f t="shared" si="96"/>
        <v>#VALUE!</v>
      </c>
      <c r="G862" s="9" t="e">
        <f t="shared" si="95"/>
        <v>#VALUE!</v>
      </c>
      <c r="H862" s="9" t="s">
        <v>205</v>
      </c>
      <c r="I862" s="19" t="str">
        <f t="shared" si="90"/>
        <v>414007</v>
      </c>
      <c r="J862" s="19">
        <f t="shared" si="93"/>
        <v>0</v>
      </c>
      <c r="K862" s="19"/>
      <c r="L862" s="20"/>
      <c r="M862" s="19"/>
      <c r="N862" s="20"/>
      <c r="O862" s="21"/>
      <c r="P862" s="21"/>
      <c r="Q862" s="21"/>
      <c r="R862" s="21"/>
      <c r="S862" s="21"/>
      <c r="T862" s="21"/>
      <c r="U862" s="40" t="str">
        <f t="shared" si="91"/>
        <v>Registration Fee-Current Year</v>
      </c>
      <c r="V862" s="47">
        <f>-Budget!J22</f>
        <v>0</v>
      </c>
      <c r="W862" s="1" t="e">
        <f t="shared" si="94"/>
        <v>#VALUE!</v>
      </c>
      <c r="Z862" s="1" t="s">
        <v>205</v>
      </c>
      <c r="AA862" s="1">
        <v>303101</v>
      </c>
    </row>
    <row r="863" spans="5:27" x14ac:dyDescent="0.2">
      <c r="E863" s="4" t="e">
        <f t="shared" si="96"/>
        <v>#VALUE!</v>
      </c>
      <c r="G863" s="9" t="e">
        <f t="shared" si="95"/>
        <v>#VALUE!</v>
      </c>
      <c r="H863" s="9" t="s">
        <v>205</v>
      </c>
      <c r="I863" s="19" t="str">
        <f t="shared" si="90"/>
        <v>414008</v>
      </c>
      <c r="J863" s="19">
        <f t="shared" si="93"/>
        <v>0</v>
      </c>
      <c r="K863" s="19"/>
      <c r="L863" s="20"/>
      <c r="M863" s="19"/>
      <c r="N863" s="20"/>
      <c r="O863" s="21"/>
      <c r="P863" s="21"/>
      <c r="Q863" s="21"/>
      <c r="R863" s="21"/>
      <c r="S863" s="21"/>
      <c r="T863" s="21"/>
      <c r="U863" s="40" t="str">
        <f t="shared" si="91"/>
        <v>Student Accident Insurance Fee</v>
      </c>
      <c r="V863" s="47">
        <f>-Budget!J23</f>
        <v>0</v>
      </c>
      <c r="W863" s="1" t="e">
        <f t="shared" si="94"/>
        <v>#VALUE!</v>
      </c>
      <c r="Z863" s="1" t="s">
        <v>205</v>
      </c>
      <c r="AA863" s="1">
        <v>303101</v>
      </c>
    </row>
    <row r="864" spans="5:27" x14ac:dyDescent="0.2">
      <c r="E864" s="4" t="e">
        <f t="shared" si="96"/>
        <v>#VALUE!</v>
      </c>
      <c r="G864" s="9" t="e">
        <f t="shared" si="95"/>
        <v>#VALUE!</v>
      </c>
      <c r="H864" s="9" t="s">
        <v>205</v>
      </c>
      <c r="I864" s="19" t="str">
        <f t="shared" si="90"/>
        <v>414009</v>
      </c>
      <c r="J864" s="19">
        <f t="shared" si="93"/>
        <v>0</v>
      </c>
      <c r="K864" s="19"/>
      <c r="L864" s="20"/>
      <c r="M864" s="19"/>
      <c r="N864" s="20"/>
      <c r="O864" s="21"/>
      <c r="P864" s="21"/>
      <c r="Q864" s="21"/>
      <c r="R864" s="21"/>
      <c r="S864" s="21"/>
      <c r="T864" s="21"/>
      <c r="U864" s="40" t="str">
        <f t="shared" si="91"/>
        <v>Book Fee</v>
      </c>
      <c r="V864" s="47">
        <f>-Budget!J24</f>
        <v>0</v>
      </c>
      <c r="W864" s="1" t="e">
        <f t="shared" si="94"/>
        <v>#VALUE!</v>
      </c>
      <c r="Z864" s="1" t="s">
        <v>205</v>
      </c>
      <c r="AA864" s="1">
        <v>303101</v>
      </c>
    </row>
    <row r="865" spans="5:27" x14ac:dyDescent="0.2">
      <c r="E865" s="4" t="e">
        <f t="shared" si="96"/>
        <v>#VALUE!</v>
      </c>
      <c r="G865" s="9" t="e">
        <f t="shared" si="95"/>
        <v>#VALUE!</v>
      </c>
      <c r="H865" s="9" t="s">
        <v>205</v>
      </c>
      <c r="I865" s="19" t="str">
        <f t="shared" si="90"/>
        <v>414010</v>
      </c>
      <c r="J865" s="19">
        <f t="shared" si="93"/>
        <v>0</v>
      </c>
      <c r="K865" s="19"/>
      <c r="L865" s="20"/>
      <c r="M865" s="19"/>
      <c r="N865" s="20"/>
      <c r="O865" s="21"/>
      <c r="P865" s="21"/>
      <c r="Q865" s="21"/>
      <c r="R865" s="21"/>
      <c r="S865" s="21"/>
      <c r="T865" s="21"/>
      <c r="U865" s="40" t="str">
        <f t="shared" si="91"/>
        <v>Tuition-Scholarship/Donation from Outside</v>
      </c>
      <c r="V865" s="47">
        <f>-Budget!J25</f>
        <v>0</v>
      </c>
      <c r="W865" s="1" t="e">
        <f t="shared" si="94"/>
        <v>#VALUE!</v>
      </c>
      <c r="Z865" s="1" t="s">
        <v>205</v>
      </c>
      <c r="AA865" s="1">
        <v>303101</v>
      </c>
    </row>
    <row r="866" spans="5:27" x14ac:dyDescent="0.2">
      <c r="E866" s="4" t="e">
        <f t="shared" si="96"/>
        <v>#VALUE!</v>
      </c>
      <c r="G866" s="9" t="e">
        <f t="shared" si="95"/>
        <v>#VALUE!</v>
      </c>
      <c r="H866" s="9" t="s">
        <v>205</v>
      </c>
      <c r="I866" s="19" t="str">
        <f t="shared" si="90"/>
        <v>414011</v>
      </c>
      <c r="J866" s="19">
        <f t="shared" si="93"/>
        <v>0</v>
      </c>
      <c r="K866" s="19"/>
      <c r="L866" s="20"/>
      <c r="M866" s="19"/>
      <c r="N866" s="20"/>
      <c r="O866" s="21"/>
      <c r="P866" s="21"/>
      <c r="Q866" s="21"/>
      <c r="R866" s="21"/>
      <c r="S866" s="21"/>
      <c r="T866" s="21"/>
      <c r="U866" s="40" t="str">
        <f t="shared" si="91"/>
        <v>Tuition Insurance Fees</v>
      </c>
      <c r="V866" s="47">
        <f>-Budget!J26</f>
        <v>0</v>
      </c>
      <c r="W866" s="1" t="e">
        <f t="shared" si="94"/>
        <v>#VALUE!</v>
      </c>
      <c r="Z866" s="1" t="s">
        <v>205</v>
      </c>
      <c r="AA866" s="1">
        <v>303101</v>
      </c>
    </row>
    <row r="867" spans="5:27" x14ac:dyDescent="0.2">
      <c r="E867" s="4" t="e">
        <f t="shared" si="96"/>
        <v>#VALUE!</v>
      </c>
      <c r="G867" s="9" t="e">
        <f t="shared" si="95"/>
        <v>#VALUE!</v>
      </c>
      <c r="H867" s="9" t="s">
        <v>205</v>
      </c>
      <c r="I867" s="19" t="str">
        <f t="shared" si="90"/>
        <v>414013</v>
      </c>
      <c r="J867" s="19">
        <f t="shared" si="93"/>
        <v>0</v>
      </c>
      <c r="K867" s="19"/>
      <c r="L867" s="20"/>
      <c r="M867" s="19"/>
      <c r="N867" s="20"/>
      <c r="O867" s="21"/>
      <c r="P867" s="21"/>
      <c r="Q867" s="21"/>
      <c r="R867" s="21"/>
      <c r="S867" s="21"/>
      <c r="T867" s="21"/>
      <c r="U867" s="40" t="str">
        <f t="shared" si="91"/>
        <v>Other Fees</v>
      </c>
      <c r="V867" s="47">
        <f>-Budget!J27</f>
        <v>0</v>
      </c>
      <c r="W867" s="1" t="e">
        <f t="shared" si="94"/>
        <v>#VALUE!</v>
      </c>
      <c r="Z867" s="1" t="s">
        <v>205</v>
      </c>
      <c r="AA867" s="1">
        <v>303101</v>
      </c>
    </row>
    <row r="868" spans="5:27" x14ac:dyDescent="0.2">
      <c r="E868" s="4" t="e">
        <f t="shared" si="96"/>
        <v>#VALUE!</v>
      </c>
      <c r="G868" s="9" t="e">
        <f t="shared" si="95"/>
        <v>#VALUE!</v>
      </c>
      <c r="H868" s="9" t="s">
        <v>205</v>
      </c>
      <c r="I868" s="19" t="str">
        <f t="shared" si="90"/>
        <v>434010</v>
      </c>
      <c r="J868" s="19">
        <f t="shared" si="93"/>
        <v>0</v>
      </c>
      <c r="K868" s="19"/>
      <c r="L868" s="20"/>
      <c r="M868" s="19"/>
      <c r="N868" s="20"/>
      <c r="O868" s="21"/>
      <c r="P868" s="21"/>
      <c r="Q868" s="21"/>
      <c r="R868" s="21"/>
      <c r="S868" s="21"/>
      <c r="T868" s="21"/>
      <c r="U868" s="40" t="str">
        <f t="shared" si="91"/>
        <v>Tuition - Scholarship/Donation from Outside</v>
      </c>
      <c r="V868" s="47">
        <f>-Budget!J28</f>
        <v>0</v>
      </c>
      <c r="W868" s="1" t="e">
        <f t="shared" si="94"/>
        <v>#VALUE!</v>
      </c>
      <c r="Z868" s="1" t="s">
        <v>205</v>
      </c>
      <c r="AA868" s="1">
        <v>303101</v>
      </c>
    </row>
    <row r="869" spans="5:27" x14ac:dyDescent="0.2">
      <c r="E869" s="4" t="e">
        <f t="shared" si="96"/>
        <v>#VALUE!</v>
      </c>
      <c r="G869" s="9" t="e">
        <f t="shared" si="95"/>
        <v>#VALUE!</v>
      </c>
      <c r="H869" s="9" t="s">
        <v>205</v>
      </c>
      <c r="I869" s="19" t="str">
        <f t="shared" si="90"/>
        <v>434011</v>
      </c>
      <c r="J869" s="19">
        <f t="shared" si="93"/>
        <v>0</v>
      </c>
      <c r="K869" s="19"/>
      <c r="L869" s="20"/>
      <c r="M869" s="19"/>
      <c r="N869" s="20"/>
      <c r="O869" s="21"/>
      <c r="P869" s="21"/>
      <c r="Q869" s="21"/>
      <c r="R869" s="21"/>
      <c r="S869" s="21"/>
      <c r="T869" s="21"/>
      <c r="U869" s="40" t="str">
        <f t="shared" si="91"/>
        <v>Diocesan Tuition Assistance Reduction Grants</v>
      </c>
      <c r="V869" s="47">
        <f>-Budget!J29</f>
        <v>0</v>
      </c>
      <c r="W869" s="1" t="e">
        <f t="shared" si="94"/>
        <v>#VALUE!</v>
      </c>
      <c r="Z869" s="1" t="s">
        <v>205</v>
      </c>
      <c r="AA869" s="1">
        <v>303101</v>
      </c>
    </row>
    <row r="870" spans="5:27" x14ac:dyDescent="0.2">
      <c r="E870" s="4" t="e">
        <f t="shared" si="96"/>
        <v>#VALUE!</v>
      </c>
      <c r="G870" s="9" t="e">
        <f t="shared" si="95"/>
        <v>#VALUE!</v>
      </c>
      <c r="H870" s="9" t="s">
        <v>205</v>
      </c>
      <c r="I870" s="19" t="str">
        <f t="shared" si="90"/>
        <v>434012</v>
      </c>
      <c r="J870" s="19">
        <f t="shared" si="93"/>
        <v>0</v>
      </c>
      <c r="K870" s="19"/>
      <c r="L870" s="20"/>
      <c r="M870" s="19"/>
      <c r="N870" s="20"/>
      <c r="O870" s="21"/>
      <c r="P870" s="21"/>
      <c r="Q870" s="21"/>
      <c r="R870" s="21"/>
      <c r="S870" s="21"/>
      <c r="T870" s="21"/>
      <c r="U870" s="40" t="str">
        <f t="shared" si="91"/>
        <v>Tuition Assistance from Parish</v>
      </c>
      <c r="V870" s="47">
        <f>-Budget!J30</f>
        <v>0</v>
      </c>
      <c r="W870" s="1" t="e">
        <f t="shared" si="94"/>
        <v>#VALUE!</v>
      </c>
      <c r="Z870" s="1" t="s">
        <v>205</v>
      </c>
      <c r="AA870" s="1">
        <v>303101</v>
      </c>
    </row>
    <row r="871" spans="5:27" x14ac:dyDescent="0.2">
      <c r="E871" s="4" t="e">
        <f t="shared" si="96"/>
        <v>#VALUE!</v>
      </c>
      <c r="G871" s="9" t="e">
        <f t="shared" si="95"/>
        <v>#VALUE!</v>
      </c>
      <c r="H871" s="9" t="s">
        <v>205</v>
      </c>
      <c r="I871" s="19" t="str">
        <f t="shared" si="90"/>
        <v>434014</v>
      </c>
      <c r="J871" s="19">
        <f t="shared" si="93"/>
        <v>0</v>
      </c>
      <c r="K871" s="19"/>
      <c r="L871" s="20"/>
      <c r="M871" s="19"/>
      <c r="N871" s="20"/>
      <c r="O871" s="21"/>
      <c r="P871" s="21"/>
      <c r="Q871" s="21"/>
      <c r="R871" s="21"/>
      <c r="S871" s="21"/>
      <c r="T871" s="21"/>
      <c r="U871" s="40" t="str">
        <f t="shared" si="91"/>
        <v>Tuition Reduction</v>
      </c>
      <c r="V871" s="47">
        <f>-Budget!J31</f>
        <v>0</v>
      </c>
      <c r="W871" s="1" t="e">
        <f t="shared" si="94"/>
        <v>#VALUE!</v>
      </c>
      <c r="Z871" s="1" t="s">
        <v>205</v>
      </c>
      <c r="AA871" s="1">
        <v>303101</v>
      </c>
    </row>
    <row r="872" spans="5:27" x14ac:dyDescent="0.2">
      <c r="E872" s="4" t="e">
        <f t="shared" si="96"/>
        <v>#VALUE!</v>
      </c>
      <c r="G872" s="9" t="e">
        <f t="shared" si="95"/>
        <v>#VALUE!</v>
      </c>
      <c r="H872" s="9" t="s">
        <v>205</v>
      </c>
      <c r="I872" s="19" t="str">
        <f t="shared" si="90"/>
        <v>434015</v>
      </c>
      <c r="J872" s="19">
        <f t="shared" si="93"/>
        <v>0</v>
      </c>
      <c r="K872" s="19"/>
      <c r="L872" s="20"/>
      <c r="M872" s="19"/>
      <c r="N872" s="20"/>
      <c r="O872" s="21"/>
      <c r="P872" s="21"/>
      <c r="Q872" s="21"/>
      <c r="R872" s="21"/>
      <c r="S872" s="21"/>
      <c r="T872" s="21"/>
      <c r="U872" s="40" t="str">
        <f t="shared" si="91"/>
        <v>Tuition Discounts</v>
      </c>
      <c r="V872" s="47">
        <f>-Budget!J32</f>
        <v>0</v>
      </c>
      <c r="W872" s="1" t="e">
        <f t="shared" si="94"/>
        <v>#VALUE!</v>
      </c>
      <c r="Z872" s="1" t="s">
        <v>205</v>
      </c>
      <c r="AA872" s="1">
        <v>303101</v>
      </c>
    </row>
    <row r="873" spans="5:27" x14ac:dyDescent="0.2">
      <c r="E873" s="4" t="e">
        <f t="shared" si="96"/>
        <v>#VALUE!</v>
      </c>
      <c r="G873" s="9" t="e">
        <f t="shared" si="95"/>
        <v>#VALUE!</v>
      </c>
      <c r="H873" s="9" t="s">
        <v>205</v>
      </c>
      <c r="I873" s="19" t="str">
        <f t="shared" si="90"/>
        <v>434016</v>
      </c>
      <c r="J873" s="19">
        <f t="shared" si="93"/>
        <v>0</v>
      </c>
      <c r="K873" s="19"/>
      <c r="L873" s="20"/>
      <c r="M873" s="19"/>
      <c r="N873" s="20"/>
      <c r="O873" s="21"/>
      <c r="P873" s="21"/>
      <c r="Q873" s="21"/>
      <c r="R873" s="21"/>
      <c r="S873" s="21"/>
      <c r="T873" s="21"/>
      <c r="U873" s="40" t="str">
        <f t="shared" si="91"/>
        <v>Tuition Refunds</v>
      </c>
      <c r="V873" s="47">
        <f>-Budget!J33</f>
        <v>0</v>
      </c>
      <c r="W873" s="1" t="e">
        <f t="shared" si="94"/>
        <v>#VALUE!</v>
      </c>
      <c r="Z873" s="1" t="s">
        <v>205</v>
      </c>
      <c r="AA873" s="1">
        <v>303101</v>
      </c>
    </row>
    <row r="874" spans="5:27" x14ac:dyDescent="0.2">
      <c r="E874" s="4" t="e">
        <f t="shared" si="96"/>
        <v>#VALUE!</v>
      </c>
      <c r="G874" s="9" t="e">
        <f t="shared" si="95"/>
        <v>#VALUE!</v>
      </c>
      <c r="H874" s="9" t="s">
        <v>205</v>
      </c>
      <c r="I874" s="19" t="str">
        <f t="shared" si="90"/>
        <v>434017</v>
      </c>
      <c r="J874" s="19">
        <f t="shared" si="93"/>
        <v>0</v>
      </c>
      <c r="K874" s="19"/>
      <c r="L874" s="20"/>
      <c r="M874" s="19"/>
      <c r="N874" s="20"/>
      <c r="O874" s="21"/>
      <c r="P874" s="21"/>
      <c r="Q874" s="21"/>
      <c r="R874" s="21"/>
      <c r="S874" s="21"/>
      <c r="T874" s="21"/>
      <c r="U874" s="40" t="str">
        <f t="shared" si="91"/>
        <v>Tuition Unrecoverable</v>
      </c>
      <c r="V874" s="47">
        <f>-Budget!J34</f>
        <v>0</v>
      </c>
      <c r="W874" s="1" t="e">
        <f t="shared" si="94"/>
        <v>#VALUE!</v>
      </c>
      <c r="Z874" s="1" t="s">
        <v>205</v>
      </c>
      <c r="AA874" s="1">
        <v>303101</v>
      </c>
    </row>
    <row r="875" spans="5:27" x14ac:dyDescent="0.2">
      <c r="E875" s="4" t="e">
        <f t="shared" si="96"/>
        <v>#VALUE!</v>
      </c>
      <c r="G875" s="9" t="e">
        <f t="shared" si="95"/>
        <v>#VALUE!</v>
      </c>
      <c r="H875" s="9" t="s">
        <v>205</v>
      </c>
      <c r="I875" s="19" t="str">
        <f t="shared" si="90"/>
        <v>454018</v>
      </c>
      <c r="J875" s="19">
        <f t="shared" si="93"/>
        <v>0</v>
      </c>
      <c r="K875" s="19"/>
      <c r="L875" s="20"/>
      <c r="M875" s="19"/>
      <c r="N875" s="20"/>
      <c r="O875" s="21"/>
      <c r="P875" s="21"/>
      <c r="Q875" s="21"/>
      <c r="R875" s="21"/>
      <c r="S875" s="21"/>
      <c r="T875" s="21"/>
      <c r="U875" s="40" t="str">
        <f t="shared" si="91"/>
        <v>Parish Subsidies</v>
      </c>
      <c r="V875" s="47">
        <f>-Budget!J35</f>
        <v>0</v>
      </c>
      <c r="W875" s="1" t="e">
        <f t="shared" si="94"/>
        <v>#VALUE!</v>
      </c>
      <c r="Z875" s="1" t="s">
        <v>205</v>
      </c>
      <c r="AA875" s="1">
        <v>303101</v>
      </c>
    </row>
    <row r="876" spans="5:27" x14ac:dyDescent="0.2">
      <c r="E876" s="4" t="e">
        <f t="shared" si="96"/>
        <v>#VALUE!</v>
      </c>
      <c r="G876" s="9" t="e">
        <f t="shared" si="95"/>
        <v>#VALUE!</v>
      </c>
      <c r="H876" s="9" t="s">
        <v>205</v>
      </c>
      <c r="I876" s="19" t="str">
        <f t="shared" si="90"/>
        <v>454100</v>
      </c>
      <c r="J876" s="19">
        <f t="shared" si="93"/>
        <v>0</v>
      </c>
      <c r="K876" s="19"/>
      <c r="L876" s="20"/>
      <c r="M876" s="19"/>
      <c r="N876" s="20"/>
      <c r="O876" s="21"/>
      <c r="P876" s="21"/>
      <c r="Q876" s="21"/>
      <c r="R876" s="21"/>
      <c r="S876" s="21"/>
      <c r="T876" s="21"/>
      <c r="U876" s="40" t="str">
        <f t="shared" si="91"/>
        <v>Parish Tuition Assistnace</v>
      </c>
      <c r="V876" s="47">
        <f>-Budget!J36</f>
        <v>0</v>
      </c>
      <c r="W876" s="1" t="e">
        <f t="shared" si="94"/>
        <v>#VALUE!</v>
      </c>
      <c r="Z876" s="1" t="s">
        <v>205</v>
      </c>
      <c r="AA876" s="1">
        <v>303101</v>
      </c>
    </row>
    <row r="877" spans="5:27" x14ac:dyDescent="0.2">
      <c r="E877" s="4" t="e">
        <f t="shared" si="96"/>
        <v>#VALUE!</v>
      </c>
      <c r="G877" s="9" t="e">
        <f t="shared" si="95"/>
        <v>#VALUE!</v>
      </c>
      <c r="H877" s="9" t="s">
        <v>205</v>
      </c>
      <c r="I877" s="19" t="str">
        <f t="shared" si="90"/>
        <v>454201</v>
      </c>
      <c r="J877" s="19">
        <f t="shared" si="93"/>
        <v>0</v>
      </c>
      <c r="K877" s="19"/>
      <c r="L877" s="20"/>
      <c r="M877" s="19"/>
      <c r="N877" s="20"/>
      <c r="O877" s="21"/>
      <c r="P877" s="21"/>
      <c r="Q877" s="21"/>
      <c r="R877" s="21"/>
      <c r="S877" s="21"/>
      <c r="T877" s="21"/>
      <c r="U877" s="40" t="str">
        <f t="shared" si="91"/>
        <v>Bishops Annual Appeal (BAA)</v>
      </c>
      <c r="V877" s="47">
        <f>-Budget!J37</f>
        <v>0</v>
      </c>
      <c r="W877" s="1" t="e">
        <f t="shared" si="94"/>
        <v>#VALUE!</v>
      </c>
      <c r="Z877" s="1" t="s">
        <v>205</v>
      </c>
      <c r="AA877" s="1">
        <v>303101</v>
      </c>
    </row>
    <row r="878" spans="5:27" x14ac:dyDescent="0.2">
      <c r="E878" s="4" t="e">
        <f t="shared" si="96"/>
        <v>#VALUE!</v>
      </c>
      <c r="G878" s="9" t="e">
        <f t="shared" si="95"/>
        <v>#VALUE!</v>
      </c>
      <c r="H878" s="9" t="s">
        <v>205</v>
      </c>
      <c r="I878" s="19" t="str">
        <f t="shared" si="90"/>
        <v>454203</v>
      </c>
      <c r="J878" s="19">
        <f t="shared" si="93"/>
        <v>0</v>
      </c>
      <c r="K878" s="19"/>
      <c r="L878" s="20"/>
      <c r="M878" s="19"/>
      <c r="N878" s="20"/>
      <c r="O878" s="21"/>
      <c r="P878" s="21"/>
      <c r="Q878" s="21"/>
      <c r="R878" s="21"/>
      <c r="S878" s="21"/>
      <c r="T878" s="21"/>
      <c r="U878" s="40" t="str">
        <f t="shared" si="91"/>
        <v>Black and Indian Home Missions</v>
      </c>
      <c r="V878" s="47">
        <f>-Budget!J38</f>
        <v>0</v>
      </c>
      <c r="W878" s="1" t="e">
        <f t="shared" si="94"/>
        <v>#VALUE!</v>
      </c>
      <c r="Z878" s="1" t="s">
        <v>205</v>
      </c>
      <c r="AA878" s="1">
        <v>303101</v>
      </c>
    </row>
    <row r="879" spans="5:27" x14ac:dyDescent="0.2">
      <c r="E879" s="4" t="e">
        <f t="shared" si="96"/>
        <v>#VALUE!</v>
      </c>
      <c r="G879" s="9" t="e">
        <f t="shared" si="95"/>
        <v>#VALUE!</v>
      </c>
      <c r="H879" s="9" t="s">
        <v>205</v>
      </c>
      <c r="I879" s="19" t="str">
        <f t="shared" si="90"/>
        <v>474206</v>
      </c>
      <c r="J879" s="19">
        <f t="shared" si="93"/>
        <v>0</v>
      </c>
      <c r="K879" s="19"/>
      <c r="L879" s="20"/>
      <c r="M879" s="19"/>
      <c r="N879" s="20"/>
      <c r="O879" s="21"/>
      <c r="P879" s="21"/>
      <c r="Q879" s="21"/>
      <c r="R879" s="21"/>
      <c r="S879" s="21"/>
      <c r="T879" s="21"/>
      <c r="U879" s="40" t="str">
        <f t="shared" si="91"/>
        <v>Gifts/Donations/Bequests - Unrestricted</v>
      </c>
      <c r="V879" s="47">
        <f>-Budget!J39</f>
        <v>0</v>
      </c>
      <c r="W879" s="1" t="e">
        <f t="shared" si="94"/>
        <v>#VALUE!</v>
      </c>
      <c r="Z879" s="1" t="s">
        <v>205</v>
      </c>
      <c r="AA879" s="1">
        <v>303101</v>
      </c>
    </row>
    <row r="880" spans="5:27" x14ac:dyDescent="0.2">
      <c r="E880" s="4" t="e">
        <f t="shared" si="96"/>
        <v>#VALUE!</v>
      </c>
      <c r="G880" s="9" t="e">
        <f t="shared" si="95"/>
        <v>#VALUE!</v>
      </c>
      <c r="H880" s="9" t="s">
        <v>205</v>
      </c>
      <c r="I880" s="19" t="str">
        <f t="shared" si="90"/>
        <v>474211</v>
      </c>
      <c r="J880" s="19">
        <f t="shared" si="93"/>
        <v>0</v>
      </c>
      <c r="K880" s="19"/>
      <c r="L880" s="20"/>
      <c r="M880" s="19"/>
      <c r="N880" s="20"/>
      <c r="O880" s="21"/>
      <c r="P880" s="21"/>
      <c r="Q880" s="21"/>
      <c r="R880" s="21"/>
      <c r="S880" s="21"/>
      <c r="T880" s="21"/>
      <c r="U880" s="40" t="str">
        <f t="shared" si="91"/>
        <v>Gifts/Donations/Bequests - Restricted</v>
      </c>
      <c r="V880" s="47">
        <f>-Budget!J40</f>
        <v>0</v>
      </c>
      <c r="W880" s="1" t="e">
        <f t="shared" si="94"/>
        <v>#VALUE!</v>
      </c>
      <c r="Z880" s="1" t="s">
        <v>205</v>
      </c>
      <c r="AA880" s="1">
        <v>303101</v>
      </c>
    </row>
    <row r="881" spans="5:27" x14ac:dyDescent="0.2">
      <c r="E881" s="4" t="e">
        <f t="shared" si="96"/>
        <v>#VALUE!</v>
      </c>
      <c r="G881" s="9" t="e">
        <f t="shared" si="95"/>
        <v>#VALUE!</v>
      </c>
      <c r="H881" s="9" t="s">
        <v>205</v>
      </c>
      <c r="I881" s="19" t="str">
        <f t="shared" si="90"/>
        <v>474230</v>
      </c>
      <c r="J881" s="19">
        <f t="shared" si="93"/>
        <v>0</v>
      </c>
      <c r="K881" s="19"/>
      <c r="L881" s="20"/>
      <c r="M881" s="19"/>
      <c r="N881" s="20"/>
      <c r="O881" s="21"/>
      <c r="P881" s="21"/>
      <c r="Q881" s="21"/>
      <c r="R881" s="21"/>
      <c r="S881" s="21"/>
      <c r="T881" s="21"/>
      <c r="U881" s="40" t="str">
        <f t="shared" si="91"/>
        <v>Parents' Organizations</v>
      </c>
      <c r="V881" s="47">
        <f>-Budget!J41</f>
        <v>0</v>
      </c>
      <c r="W881" s="1" t="e">
        <f t="shared" si="94"/>
        <v>#VALUE!</v>
      </c>
      <c r="Z881" s="1" t="s">
        <v>205</v>
      </c>
      <c r="AA881" s="1">
        <v>303101</v>
      </c>
    </row>
    <row r="882" spans="5:27" x14ac:dyDescent="0.2">
      <c r="E882" s="4" t="e">
        <f t="shared" si="96"/>
        <v>#VALUE!</v>
      </c>
      <c r="G882" s="9" t="e">
        <f t="shared" si="95"/>
        <v>#VALUE!</v>
      </c>
      <c r="H882" s="9" t="s">
        <v>205</v>
      </c>
      <c r="I882" s="19" t="str">
        <f t="shared" si="90"/>
        <v>474231</v>
      </c>
      <c r="J882" s="19">
        <f t="shared" si="93"/>
        <v>0</v>
      </c>
      <c r="K882" s="19"/>
      <c r="L882" s="20"/>
      <c r="M882" s="19"/>
      <c r="N882" s="20"/>
      <c r="O882" s="21"/>
      <c r="P882" s="21"/>
      <c r="Q882" s="21"/>
      <c r="R882" s="21"/>
      <c r="S882" s="21"/>
      <c r="T882" s="21"/>
      <c r="U882" s="40" t="str">
        <f t="shared" si="91"/>
        <v>Student Fund Raising (Net)</v>
      </c>
      <c r="V882" s="47">
        <f>-Budget!J42</f>
        <v>0</v>
      </c>
      <c r="W882" s="1" t="e">
        <f t="shared" si="94"/>
        <v>#VALUE!</v>
      </c>
      <c r="Z882" s="1" t="s">
        <v>205</v>
      </c>
      <c r="AA882" s="1">
        <v>303101</v>
      </c>
    </row>
    <row r="883" spans="5:27" x14ac:dyDescent="0.2">
      <c r="E883" s="4" t="e">
        <f t="shared" si="96"/>
        <v>#VALUE!</v>
      </c>
      <c r="G883" s="9" t="e">
        <f t="shared" si="95"/>
        <v>#VALUE!</v>
      </c>
      <c r="H883" s="9" t="s">
        <v>205</v>
      </c>
      <c r="I883" s="19" t="str">
        <f t="shared" ref="I883:I946" si="97">I715</f>
        <v>474232</v>
      </c>
      <c r="J883" s="19">
        <f t="shared" si="93"/>
        <v>0</v>
      </c>
      <c r="K883" s="19"/>
      <c r="L883" s="20"/>
      <c r="M883" s="19"/>
      <c r="N883" s="20"/>
      <c r="O883" s="21"/>
      <c r="P883" s="21"/>
      <c r="Q883" s="21"/>
      <c r="R883" s="21"/>
      <c r="S883" s="21"/>
      <c r="T883" s="21"/>
      <c r="U883" s="40" t="str">
        <f t="shared" ref="U883:U946" si="98">U715</f>
        <v>Special Fund Raising Events (Net)</v>
      </c>
      <c r="V883" s="47">
        <f>-Budget!J43</f>
        <v>0</v>
      </c>
      <c r="W883" s="1" t="e">
        <f t="shared" ref="W883:W911" si="99">$H$6</f>
        <v>#VALUE!</v>
      </c>
      <c r="Z883" s="1" t="s">
        <v>205</v>
      </c>
      <c r="AA883" s="1">
        <v>303101</v>
      </c>
    </row>
    <row r="884" spans="5:27" x14ac:dyDescent="0.2">
      <c r="E884" s="4" t="e">
        <f t="shared" si="96"/>
        <v>#VALUE!</v>
      </c>
      <c r="G884" s="9" t="e">
        <f t="shared" si="95"/>
        <v>#VALUE!</v>
      </c>
      <c r="H884" s="9" t="s">
        <v>205</v>
      </c>
      <c r="I884" s="19" t="str">
        <f t="shared" si="97"/>
        <v>474270</v>
      </c>
      <c r="J884" s="19">
        <f t="shared" si="93"/>
        <v>0</v>
      </c>
      <c r="K884" s="19"/>
      <c r="L884" s="20"/>
      <c r="M884" s="19"/>
      <c r="N884" s="20"/>
      <c r="O884" s="21"/>
      <c r="P884" s="21"/>
      <c r="Q884" s="21"/>
      <c r="R884" s="21"/>
      <c r="S884" s="21"/>
      <c r="T884" s="21"/>
      <c r="U884" s="40" t="str">
        <f t="shared" si="98"/>
        <v>School Development</v>
      </c>
      <c r="V884" s="47">
        <f>-Budget!J44</f>
        <v>0</v>
      </c>
      <c r="W884" s="1" t="e">
        <f t="shared" si="99"/>
        <v>#VALUE!</v>
      </c>
      <c r="Z884" s="1" t="s">
        <v>205</v>
      </c>
      <c r="AA884" s="1">
        <v>303101</v>
      </c>
    </row>
    <row r="885" spans="5:27" x14ac:dyDescent="0.2">
      <c r="E885" s="4" t="e">
        <f t="shared" si="96"/>
        <v>#VALUE!</v>
      </c>
      <c r="G885" s="9" t="e">
        <f t="shared" si="95"/>
        <v>#VALUE!</v>
      </c>
      <c r="H885" s="9" t="s">
        <v>205</v>
      </c>
      <c r="I885" s="19" t="str">
        <f t="shared" si="97"/>
        <v>474414</v>
      </c>
      <c r="J885" s="19">
        <f t="shared" si="93"/>
        <v>0</v>
      </c>
      <c r="K885" s="19"/>
      <c r="L885" s="20"/>
      <c r="M885" s="19"/>
      <c r="N885" s="20"/>
      <c r="O885" s="21"/>
      <c r="P885" s="21"/>
      <c r="Q885" s="21"/>
      <c r="R885" s="21"/>
      <c r="S885" s="21"/>
      <c r="T885" s="21"/>
      <c r="U885" s="40" t="str">
        <f t="shared" si="98"/>
        <v>Income from Endowments</v>
      </c>
      <c r="V885" s="47">
        <f>-Budget!J45</f>
        <v>0</v>
      </c>
      <c r="W885" s="1" t="e">
        <f t="shared" si="99"/>
        <v>#VALUE!</v>
      </c>
      <c r="Z885" s="1" t="s">
        <v>205</v>
      </c>
      <c r="AA885" s="1">
        <v>303101</v>
      </c>
    </row>
    <row r="886" spans="5:27" x14ac:dyDescent="0.2">
      <c r="E886" s="4" t="e">
        <f t="shared" si="96"/>
        <v>#VALUE!</v>
      </c>
      <c r="G886" s="9" t="e">
        <f t="shared" si="95"/>
        <v>#VALUE!</v>
      </c>
      <c r="H886" s="9" t="s">
        <v>205</v>
      </c>
      <c r="I886" s="19" t="str">
        <f t="shared" si="97"/>
        <v>474505</v>
      </c>
      <c r="J886" s="19">
        <f t="shared" si="93"/>
        <v>0</v>
      </c>
      <c r="K886" s="19"/>
      <c r="L886" s="20"/>
      <c r="M886" s="19"/>
      <c r="N886" s="20"/>
      <c r="O886" s="21"/>
      <c r="P886" s="21"/>
      <c r="Q886" s="21"/>
      <c r="R886" s="21"/>
      <c r="S886" s="21"/>
      <c r="T886" s="21"/>
      <c r="U886" s="40" t="str">
        <f t="shared" si="98"/>
        <v>Realized Gain (Loss) on Sale of Investments</v>
      </c>
      <c r="V886" s="47">
        <f>-Budget!J46</f>
        <v>0</v>
      </c>
      <c r="W886" s="1" t="e">
        <f t="shared" si="99"/>
        <v>#VALUE!</v>
      </c>
      <c r="Z886" s="1" t="s">
        <v>205</v>
      </c>
      <c r="AA886" s="1">
        <v>303101</v>
      </c>
    </row>
    <row r="887" spans="5:27" x14ac:dyDescent="0.2">
      <c r="E887" s="4" t="e">
        <f t="shared" si="96"/>
        <v>#VALUE!</v>
      </c>
      <c r="G887" s="9" t="e">
        <f t="shared" si="95"/>
        <v>#VALUE!</v>
      </c>
      <c r="H887" s="9" t="s">
        <v>205</v>
      </c>
      <c r="I887" s="19" t="str">
        <f t="shared" si="97"/>
        <v>474605</v>
      </c>
      <c r="J887" s="19">
        <f t="shared" si="93"/>
        <v>0</v>
      </c>
      <c r="K887" s="19"/>
      <c r="L887" s="20"/>
      <c r="M887" s="19"/>
      <c r="N887" s="20"/>
      <c r="O887" s="21"/>
      <c r="P887" s="21"/>
      <c r="Q887" s="21"/>
      <c r="R887" s="21"/>
      <c r="S887" s="21"/>
      <c r="T887" s="21"/>
      <c r="U887" s="40" t="str">
        <f t="shared" si="98"/>
        <v>Unrealized Gain (Loss) on Investments</v>
      </c>
      <c r="V887" s="47">
        <f>-Budget!J47</f>
        <v>0</v>
      </c>
      <c r="W887" s="1" t="e">
        <f t="shared" si="99"/>
        <v>#VALUE!</v>
      </c>
      <c r="Z887" s="1" t="s">
        <v>205</v>
      </c>
      <c r="AA887" s="1">
        <v>303101</v>
      </c>
    </row>
    <row r="888" spans="5:27" x14ac:dyDescent="0.2">
      <c r="E888" s="4" t="e">
        <f t="shared" si="96"/>
        <v>#VALUE!</v>
      </c>
      <c r="G888" s="9" t="e">
        <f t="shared" si="95"/>
        <v>#VALUE!</v>
      </c>
      <c r="H888" s="9" t="s">
        <v>205</v>
      </c>
      <c r="I888" s="19" t="str">
        <f t="shared" si="97"/>
        <v>494214</v>
      </c>
      <c r="J888" s="19">
        <f t="shared" si="93"/>
        <v>0</v>
      </c>
      <c r="K888" s="19"/>
      <c r="L888" s="20"/>
      <c r="M888" s="19"/>
      <c r="N888" s="20"/>
      <c r="O888" s="21"/>
      <c r="P888" s="21"/>
      <c r="Q888" s="21"/>
      <c r="R888" s="21"/>
      <c r="S888" s="21"/>
      <c r="T888" s="21"/>
      <c r="U888" s="40" t="str">
        <f t="shared" si="98"/>
        <v>Grants</v>
      </c>
      <c r="V888" s="47">
        <f>-Budget!J48</f>
        <v>0</v>
      </c>
      <c r="W888" s="1" t="e">
        <f t="shared" si="99"/>
        <v>#VALUE!</v>
      </c>
      <c r="Z888" s="1" t="s">
        <v>205</v>
      </c>
      <c r="AA888" s="1">
        <v>303101</v>
      </c>
    </row>
    <row r="889" spans="5:27" x14ac:dyDescent="0.2">
      <c r="E889" s="4" t="e">
        <f t="shared" si="96"/>
        <v>#VALUE!</v>
      </c>
      <c r="G889" s="9" t="e">
        <f t="shared" si="95"/>
        <v>#VALUE!</v>
      </c>
      <c r="H889" s="9" t="s">
        <v>205</v>
      </c>
      <c r="I889" s="19" t="str">
        <f t="shared" si="97"/>
        <v>494401</v>
      </c>
      <c r="J889" s="19">
        <f t="shared" si="93"/>
        <v>0</v>
      </c>
      <c r="K889" s="19"/>
      <c r="L889" s="20"/>
      <c r="M889" s="19"/>
      <c r="N889" s="20"/>
      <c r="O889" s="21"/>
      <c r="P889" s="21"/>
      <c r="Q889" s="21"/>
      <c r="R889" s="21"/>
      <c r="S889" s="21"/>
      <c r="T889" s="21"/>
      <c r="U889" s="40" t="str">
        <f t="shared" si="98"/>
        <v>Insurance Settlements</v>
      </c>
      <c r="V889" s="47">
        <f>-Budget!J49</f>
        <v>0</v>
      </c>
      <c r="W889" s="1" t="e">
        <f t="shared" si="99"/>
        <v>#VALUE!</v>
      </c>
      <c r="Z889" s="1" t="s">
        <v>205</v>
      </c>
      <c r="AA889" s="1">
        <v>303101</v>
      </c>
    </row>
    <row r="890" spans="5:27" x14ac:dyDescent="0.2">
      <c r="E890" s="4" t="e">
        <f t="shared" si="96"/>
        <v>#VALUE!</v>
      </c>
      <c r="G890" s="9" t="e">
        <f t="shared" si="95"/>
        <v>#VALUE!</v>
      </c>
      <c r="H890" s="9" t="s">
        <v>205</v>
      </c>
      <c r="I890" s="19" t="str">
        <f t="shared" si="97"/>
        <v>494601</v>
      </c>
      <c r="J890" s="19">
        <f t="shared" si="93"/>
        <v>0</v>
      </c>
      <c r="K890" s="19"/>
      <c r="L890" s="20"/>
      <c r="M890" s="19"/>
      <c r="N890" s="20"/>
      <c r="O890" s="21"/>
      <c r="P890" s="21"/>
      <c r="Q890" s="21"/>
      <c r="R890" s="21"/>
      <c r="S890" s="21"/>
      <c r="T890" s="21"/>
      <c r="U890" s="40" t="str">
        <f t="shared" si="98"/>
        <v>Rental of Facilities</v>
      </c>
      <c r="V890" s="47">
        <f>-Budget!J50</f>
        <v>0</v>
      </c>
      <c r="W890" s="1" t="e">
        <f t="shared" si="99"/>
        <v>#VALUE!</v>
      </c>
      <c r="Z890" s="1" t="s">
        <v>205</v>
      </c>
      <c r="AA890" s="1">
        <v>303101</v>
      </c>
    </row>
    <row r="891" spans="5:27" x14ac:dyDescent="0.2">
      <c r="E891" s="4" t="e">
        <f t="shared" si="96"/>
        <v>#VALUE!</v>
      </c>
      <c r="G891" s="9" t="e">
        <f t="shared" si="95"/>
        <v>#VALUE!</v>
      </c>
      <c r="H891" s="9" t="s">
        <v>205</v>
      </c>
      <c r="I891" s="19" t="str">
        <f t="shared" si="97"/>
        <v>494650</v>
      </c>
      <c r="J891" s="19">
        <f t="shared" si="93"/>
        <v>0</v>
      </c>
      <c r="K891" s="19"/>
      <c r="L891" s="20"/>
      <c r="M891" s="19"/>
      <c r="N891" s="20"/>
      <c r="O891" s="21"/>
      <c r="P891" s="21"/>
      <c r="Q891" s="21"/>
      <c r="R891" s="21"/>
      <c r="S891" s="21"/>
      <c r="T891" s="21"/>
      <c r="U891" s="40" t="str">
        <f t="shared" si="98"/>
        <v>Miscellaneous Income</v>
      </c>
      <c r="V891" s="47">
        <f>-Budget!J51</f>
        <v>0</v>
      </c>
      <c r="W891" s="1" t="e">
        <f t="shared" si="99"/>
        <v>#VALUE!</v>
      </c>
      <c r="Z891" s="1" t="s">
        <v>205</v>
      </c>
      <c r="AA891" s="1">
        <v>303101</v>
      </c>
    </row>
    <row r="892" spans="5:27" x14ac:dyDescent="0.2">
      <c r="E892" s="4" t="e">
        <f t="shared" si="96"/>
        <v>#VALUE!</v>
      </c>
      <c r="G892" s="9" t="e">
        <f t="shared" si="95"/>
        <v>#VALUE!</v>
      </c>
      <c r="H892" s="9" t="s">
        <v>205</v>
      </c>
      <c r="I892" s="19" t="str">
        <f t="shared" si="97"/>
        <v>494671</v>
      </c>
      <c r="J892" s="19">
        <f t="shared" si="93"/>
        <v>0</v>
      </c>
      <c r="K892" s="19"/>
      <c r="L892" s="20"/>
      <c r="M892" s="19"/>
      <c r="N892" s="20"/>
      <c r="O892" s="21"/>
      <c r="P892" s="21"/>
      <c r="Q892" s="21"/>
      <c r="R892" s="21"/>
      <c r="S892" s="21"/>
      <c r="T892" s="21"/>
      <c r="U892" s="40" t="str">
        <f t="shared" si="98"/>
        <v>Interest Income</v>
      </c>
      <c r="V892" s="47">
        <f>-Budget!J52</f>
        <v>0</v>
      </c>
      <c r="W892" s="1" t="e">
        <f t="shared" si="99"/>
        <v>#VALUE!</v>
      </c>
      <c r="Z892" s="1" t="s">
        <v>205</v>
      </c>
      <c r="AA892" s="1">
        <v>303101</v>
      </c>
    </row>
    <row r="893" spans="5:27" x14ac:dyDescent="0.2">
      <c r="E893" s="4" t="e">
        <f t="shared" si="96"/>
        <v>#VALUE!</v>
      </c>
      <c r="G893" s="9" t="e">
        <f t="shared" si="95"/>
        <v>#VALUE!</v>
      </c>
      <c r="H893" s="9" t="s">
        <v>205</v>
      </c>
      <c r="I893" s="19" t="str">
        <f t="shared" si="97"/>
        <v>514600</v>
      </c>
      <c r="J893" s="19">
        <f t="shared" si="93"/>
        <v>0</v>
      </c>
      <c r="K893" s="19"/>
      <c r="L893" s="20"/>
      <c r="M893" s="19"/>
      <c r="N893" s="20"/>
      <c r="O893" s="21"/>
      <c r="P893" s="21"/>
      <c r="Q893" s="21"/>
      <c r="R893" s="21"/>
      <c r="S893" s="21"/>
      <c r="T893" s="21"/>
      <c r="U893" s="40" t="str">
        <f t="shared" si="98"/>
        <v>Student Activities - Non-Athletic</v>
      </c>
      <c r="V893" s="47">
        <f>-Budget!J53</f>
        <v>0</v>
      </c>
      <c r="W893" s="1" t="e">
        <f t="shared" si="99"/>
        <v>#VALUE!</v>
      </c>
      <c r="Z893" s="1" t="s">
        <v>205</v>
      </c>
      <c r="AA893" s="1">
        <v>303101</v>
      </c>
    </row>
    <row r="894" spans="5:27" x14ac:dyDescent="0.2">
      <c r="E894" s="4" t="e">
        <f t="shared" si="96"/>
        <v>#VALUE!</v>
      </c>
      <c r="G894" s="9" t="e">
        <f t="shared" si="95"/>
        <v>#VALUE!</v>
      </c>
      <c r="H894" s="9" t="s">
        <v>205</v>
      </c>
      <c r="I894" s="19" t="str">
        <f t="shared" si="97"/>
        <v>514638</v>
      </c>
      <c r="J894" s="19">
        <f t="shared" si="93"/>
        <v>0</v>
      </c>
      <c r="K894" s="19"/>
      <c r="L894" s="20"/>
      <c r="M894" s="19"/>
      <c r="N894" s="20"/>
      <c r="O894" s="21"/>
      <c r="P894" s="21"/>
      <c r="Q894" s="21"/>
      <c r="R894" s="21"/>
      <c r="S894" s="21"/>
      <c r="T894" s="21"/>
      <c r="U894" s="40" t="str">
        <f t="shared" si="98"/>
        <v>Student Insurance</v>
      </c>
      <c r="V894" s="47">
        <f>-Budget!J54</f>
        <v>0</v>
      </c>
      <c r="W894" s="1" t="e">
        <f t="shared" si="99"/>
        <v>#VALUE!</v>
      </c>
      <c r="Z894" s="1" t="s">
        <v>205</v>
      </c>
      <c r="AA894" s="1">
        <v>303101</v>
      </c>
    </row>
    <row r="895" spans="5:27" x14ac:dyDescent="0.2">
      <c r="E895" s="4" t="e">
        <f t="shared" si="96"/>
        <v>#VALUE!</v>
      </c>
      <c r="G895" s="9" t="e">
        <f t="shared" si="95"/>
        <v>#VALUE!</v>
      </c>
      <c r="H895" s="9" t="s">
        <v>205</v>
      </c>
      <c r="I895" s="19" t="str">
        <f t="shared" si="97"/>
        <v>514675</v>
      </c>
      <c r="J895" s="19">
        <f t="shared" si="93"/>
        <v>0</v>
      </c>
      <c r="K895" s="19"/>
      <c r="L895" s="20"/>
      <c r="M895" s="19"/>
      <c r="N895" s="20"/>
      <c r="O895" s="21"/>
      <c r="P895" s="21"/>
      <c r="Q895" s="21"/>
      <c r="R895" s="21"/>
      <c r="S895" s="21"/>
      <c r="T895" s="21"/>
      <c r="U895" s="40" t="str">
        <f t="shared" si="98"/>
        <v>Student Activity Income</v>
      </c>
      <c r="V895" s="47">
        <f>-Budget!J55</f>
        <v>0</v>
      </c>
      <c r="W895" s="1" t="e">
        <f t="shared" si="99"/>
        <v>#VALUE!</v>
      </c>
      <c r="Z895" s="1" t="s">
        <v>205</v>
      </c>
      <c r="AA895" s="1">
        <v>303101</v>
      </c>
    </row>
    <row r="896" spans="5:27" x14ac:dyDescent="0.2">
      <c r="E896" s="4" t="e">
        <f t="shared" si="96"/>
        <v>#VALUE!</v>
      </c>
      <c r="G896" s="9" t="e">
        <f t="shared" si="95"/>
        <v>#VALUE!</v>
      </c>
      <c r="H896" s="9" t="s">
        <v>205</v>
      </c>
      <c r="I896" s="19" t="str">
        <f t="shared" si="97"/>
        <v>534211</v>
      </c>
      <c r="J896" s="19">
        <f t="shared" si="93"/>
        <v>0</v>
      </c>
      <c r="K896" s="19"/>
      <c r="L896" s="20"/>
      <c r="M896" s="19"/>
      <c r="N896" s="20"/>
      <c r="O896" s="21"/>
      <c r="P896" s="21"/>
      <c r="Q896" s="21"/>
      <c r="R896" s="21"/>
      <c r="S896" s="21"/>
      <c r="T896" s="21"/>
      <c r="U896" s="40" t="str">
        <f t="shared" si="98"/>
        <v>Athletic Donations</v>
      </c>
      <c r="V896" s="47">
        <f>-Budget!J56</f>
        <v>0</v>
      </c>
      <c r="W896" s="1" t="e">
        <f t="shared" si="99"/>
        <v>#VALUE!</v>
      </c>
      <c r="Z896" s="1" t="s">
        <v>205</v>
      </c>
      <c r="AA896" s="1">
        <v>303101</v>
      </c>
    </row>
    <row r="897" spans="5:27" x14ac:dyDescent="0.2">
      <c r="E897" s="4" t="e">
        <f t="shared" si="96"/>
        <v>#VALUE!</v>
      </c>
      <c r="G897" s="9" t="e">
        <f t="shared" si="95"/>
        <v>#VALUE!</v>
      </c>
      <c r="H897" s="9" t="s">
        <v>205</v>
      </c>
      <c r="I897" s="19" t="str">
        <f t="shared" si="97"/>
        <v>534212</v>
      </c>
      <c r="J897" s="19">
        <f t="shared" si="93"/>
        <v>0</v>
      </c>
      <c r="K897" s="19"/>
      <c r="L897" s="20"/>
      <c r="M897" s="19"/>
      <c r="N897" s="20"/>
      <c r="O897" s="21"/>
      <c r="P897" s="21"/>
      <c r="Q897" s="21"/>
      <c r="R897" s="21"/>
      <c r="S897" s="21"/>
      <c r="T897" s="21"/>
      <c r="U897" s="40" t="str">
        <f t="shared" si="98"/>
        <v>Athletic Fees</v>
      </c>
      <c r="V897" s="47">
        <f>-Budget!J57</f>
        <v>0</v>
      </c>
      <c r="W897" s="1" t="e">
        <f t="shared" si="99"/>
        <v>#VALUE!</v>
      </c>
      <c r="Z897" s="1" t="s">
        <v>205</v>
      </c>
      <c r="AA897" s="1">
        <v>303101</v>
      </c>
    </row>
    <row r="898" spans="5:27" x14ac:dyDescent="0.2">
      <c r="E898" s="4" t="e">
        <f t="shared" si="96"/>
        <v>#VALUE!</v>
      </c>
      <c r="G898" s="9" t="e">
        <f t="shared" si="95"/>
        <v>#VALUE!</v>
      </c>
      <c r="H898" s="9" t="s">
        <v>205</v>
      </c>
      <c r="I898" s="19" t="str">
        <f t="shared" si="97"/>
        <v>534690</v>
      </c>
      <c r="J898" s="19">
        <f t="shared" si="93"/>
        <v>0</v>
      </c>
      <c r="K898" s="19"/>
      <c r="L898" s="20"/>
      <c r="M898" s="19"/>
      <c r="N898" s="20"/>
      <c r="O898" s="21"/>
      <c r="P898" s="21"/>
      <c r="Q898" s="21"/>
      <c r="R898" s="21"/>
      <c r="S898" s="21"/>
      <c r="T898" s="21"/>
      <c r="U898" s="40" t="str">
        <f t="shared" si="98"/>
        <v>Gate Receipts</v>
      </c>
      <c r="V898" s="47">
        <f>-Budget!J58</f>
        <v>0</v>
      </c>
      <c r="W898" s="1" t="e">
        <f t="shared" si="99"/>
        <v>#VALUE!</v>
      </c>
      <c r="Z898" s="1" t="s">
        <v>205</v>
      </c>
      <c r="AA898" s="1">
        <v>303101</v>
      </c>
    </row>
    <row r="899" spans="5:27" x14ac:dyDescent="0.2">
      <c r="E899" s="4" t="e">
        <f t="shared" si="96"/>
        <v>#VALUE!</v>
      </c>
      <c r="G899" s="9" t="e">
        <f t="shared" si="95"/>
        <v>#VALUE!</v>
      </c>
      <c r="H899" s="9" t="s">
        <v>205</v>
      </c>
      <c r="I899" s="19" t="str">
        <f t="shared" si="97"/>
        <v>534691</v>
      </c>
      <c r="J899" s="19">
        <f t="shared" si="93"/>
        <v>0</v>
      </c>
      <c r="K899" s="19"/>
      <c r="L899" s="20"/>
      <c r="M899" s="19"/>
      <c r="N899" s="20"/>
      <c r="O899" s="21"/>
      <c r="P899" s="21"/>
      <c r="Q899" s="21"/>
      <c r="R899" s="21"/>
      <c r="S899" s="21"/>
      <c r="T899" s="21"/>
      <c r="U899" s="40" t="str">
        <f t="shared" si="98"/>
        <v>Athletic Insurance Fee</v>
      </c>
      <c r="V899" s="47">
        <f>-Budget!J59</f>
        <v>0</v>
      </c>
      <c r="W899" s="1" t="e">
        <f t="shared" si="99"/>
        <v>#VALUE!</v>
      </c>
      <c r="Z899" s="1" t="s">
        <v>205</v>
      </c>
      <c r="AA899" s="1">
        <v>303101</v>
      </c>
    </row>
    <row r="900" spans="5:27" x14ac:dyDescent="0.2">
      <c r="E900" s="4" t="e">
        <f t="shared" si="96"/>
        <v>#VALUE!</v>
      </c>
      <c r="G900" s="9" t="e">
        <f t="shared" si="95"/>
        <v>#VALUE!</v>
      </c>
      <c r="H900" s="9" t="s">
        <v>205</v>
      </c>
      <c r="I900" s="19" t="str">
        <f t="shared" si="97"/>
        <v>534692</v>
      </c>
      <c r="J900" s="19">
        <f t="shared" si="93"/>
        <v>0</v>
      </c>
      <c r="K900" s="19"/>
      <c r="L900" s="20"/>
      <c r="M900" s="19"/>
      <c r="N900" s="20"/>
      <c r="O900" s="21"/>
      <c r="P900" s="21"/>
      <c r="Q900" s="21"/>
      <c r="R900" s="21"/>
      <c r="S900" s="21"/>
      <c r="T900" s="21"/>
      <c r="U900" s="40" t="str">
        <f t="shared" si="98"/>
        <v>Athletic Concessions Income (Net)</v>
      </c>
      <c r="V900" s="47">
        <f>-Budget!J60</f>
        <v>0</v>
      </c>
      <c r="W900" s="1" t="e">
        <f t="shared" si="99"/>
        <v>#VALUE!</v>
      </c>
      <c r="Z900" s="1" t="s">
        <v>205</v>
      </c>
      <c r="AA900" s="1">
        <v>303101</v>
      </c>
    </row>
    <row r="901" spans="5:27" x14ac:dyDescent="0.2">
      <c r="E901" s="4" t="e">
        <f t="shared" si="96"/>
        <v>#VALUE!</v>
      </c>
      <c r="G901" s="9" t="e">
        <f t="shared" si="95"/>
        <v>#VALUE!</v>
      </c>
      <c r="H901" s="9" t="s">
        <v>205</v>
      </c>
      <c r="I901" s="19" t="str">
        <f t="shared" si="97"/>
        <v>554695</v>
      </c>
      <c r="J901" s="19">
        <f t="shared" si="93"/>
        <v>0</v>
      </c>
      <c r="K901" s="19"/>
      <c r="L901" s="20"/>
      <c r="M901" s="19"/>
      <c r="N901" s="20"/>
      <c r="O901" s="21"/>
      <c r="P901" s="21"/>
      <c r="Q901" s="21"/>
      <c r="R901" s="21"/>
      <c r="S901" s="21"/>
      <c r="T901" s="21"/>
      <c r="U901" s="40" t="str">
        <f t="shared" si="98"/>
        <v>Bookstore (Net)</v>
      </c>
      <c r="V901" s="47">
        <f>-Budget!J61</f>
        <v>0</v>
      </c>
      <c r="W901" s="1" t="e">
        <f t="shared" si="99"/>
        <v>#VALUE!</v>
      </c>
      <c r="Z901" s="1" t="s">
        <v>205</v>
      </c>
      <c r="AA901" s="1">
        <v>303101</v>
      </c>
    </row>
    <row r="902" spans="5:27" x14ac:dyDescent="0.2">
      <c r="E902" s="4" t="e">
        <f t="shared" si="96"/>
        <v>#VALUE!</v>
      </c>
      <c r="G902" s="9" t="e">
        <f t="shared" si="95"/>
        <v>#VALUE!</v>
      </c>
      <c r="H902" s="9" t="s">
        <v>205</v>
      </c>
      <c r="I902" s="19" t="str">
        <f t="shared" si="97"/>
        <v>554696</v>
      </c>
      <c r="J902" s="19">
        <f t="shared" si="93"/>
        <v>0</v>
      </c>
      <c r="K902" s="19"/>
      <c r="L902" s="20"/>
      <c r="M902" s="19"/>
      <c r="N902" s="20"/>
      <c r="O902" s="21"/>
      <c r="P902" s="21"/>
      <c r="Q902" s="21"/>
      <c r="R902" s="21"/>
      <c r="S902" s="21"/>
      <c r="T902" s="21"/>
      <c r="U902" s="40" t="str">
        <f t="shared" si="98"/>
        <v>Food Service (Net)</v>
      </c>
      <c r="V902" s="47">
        <f>-Budget!J62</f>
        <v>0</v>
      </c>
      <c r="W902" s="1" t="e">
        <f t="shared" si="99"/>
        <v>#VALUE!</v>
      </c>
      <c r="Z902" s="1" t="s">
        <v>205</v>
      </c>
      <c r="AA902" s="1">
        <v>303101</v>
      </c>
    </row>
    <row r="903" spans="5:27" x14ac:dyDescent="0.2">
      <c r="E903" s="4" t="e">
        <f t="shared" si="96"/>
        <v>#VALUE!</v>
      </c>
      <c r="G903" s="9" t="e">
        <f t="shared" si="95"/>
        <v>#VALUE!</v>
      </c>
      <c r="H903" s="9" t="s">
        <v>205</v>
      </c>
      <c r="I903" s="19" t="str">
        <f t="shared" si="97"/>
        <v>554697</v>
      </c>
      <c r="J903" s="19">
        <f t="shared" si="93"/>
        <v>0</v>
      </c>
      <c r="K903" s="19"/>
      <c r="L903" s="20"/>
      <c r="M903" s="19"/>
      <c r="N903" s="20"/>
      <c r="O903" s="21"/>
      <c r="P903" s="21"/>
      <c r="Q903" s="21"/>
      <c r="R903" s="21"/>
      <c r="S903" s="21"/>
      <c r="T903" s="21"/>
      <c r="U903" s="40" t="str">
        <f t="shared" si="98"/>
        <v>Vending Machines (Net)</v>
      </c>
      <c r="V903" s="47">
        <f>-Budget!J63</f>
        <v>0</v>
      </c>
      <c r="W903" s="1" t="e">
        <f t="shared" si="99"/>
        <v>#VALUE!</v>
      </c>
      <c r="Z903" s="1" t="s">
        <v>205</v>
      </c>
      <c r="AA903" s="1">
        <v>303101</v>
      </c>
    </row>
    <row r="904" spans="5:27" x14ac:dyDescent="0.2">
      <c r="E904" s="4" t="e">
        <f t="shared" si="96"/>
        <v>#VALUE!</v>
      </c>
      <c r="G904" s="9" t="e">
        <f t="shared" si="95"/>
        <v>#VALUE!</v>
      </c>
      <c r="H904" s="9" t="s">
        <v>205</v>
      </c>
      <c r="I904" s="19" t="str">
        <f t="shared" si="97"/>
        <v>555010</v>
      </c>
      <c r="J904" s="19">
        <f t="shared" si="93"/>
        <v>0</v>
      </c>
      <c r="K904" s="19"/>
      <c r="L904" s="20"/>
      <c r="M904" s="19"/>
      <c r="N904" s="20"/>
      <c r="O904" s="21"/>
      <c r="P904" s="21"/>
      <c r="Q904" s="21"/>
      <c r="R904" s="21"/>
      <c r="S904" s="21"/>
      <c r="T904" s="21"/>
      <c r="U904" s="40" t="str">
        <f t="shared" si="98"/>
        <v>Sales-Meals, Cafeteria</v>
      </c>
      <c r="V904" s="47">
        <f>-Budget!J64</f>
        <v>0</v>
      </c>
      <c r="W904" s="1" t="e">
        <f t="shared" si="99"/>
        <v>#VALUE!</v>
      </c>
      <c r="Z904" s="1" t="s">
        <v>205</v>
      </c>
      <c r="AA904" s="1">
        <v>303101</v>
      </c>
    </row>
    <row r="905" spans="5:27" x14ac:dyDescent="0.2">
      <c r="E905" s="4" t="e">
        <f t="shared" si="96"/>
        <v>#VALUE!</v>
      </c>
      <c r="G905" s="9" t="e">
        <f t="shared" si="95"/>
        <v>#VALUE!</v>
      </c>
      <c r="H905" s="9" t="s">
        <v>205</v>
      </c>
      <c r="I905" s="19" t="str">
        <f t="shared" si="97"/>
        <v>555020</v>
      </c>
      <c r="J905" s="19">
        <f t="shared" si="93"/>
        <v>0</v>
      </c>
      <c r="K905" s="19"/>
      <c r="L905" s="20"/>
      <c r="M905" s="19"/>
      <c r="N905" s="20"/>
      <c r="O905" s="21"/>
      <c r="P905" s="21"/>
      <c r="Q905" s="21"/>
      <c r="R905" s="21"/>
      <c r="S905" s="21"/>
      <c r="T905" s="21"/>
      <c r="U905" s="40" t="str">
        <f t="shared" si="98"/>
        <v>Fed Schl Nutrition Reimb - Cafeteria</v>
      </c>
      <c r="V905" s="47">
        <f>-Budget!J65</f>
        <v>0</v>
      </c>
      <c r="W905" s="1" t="e">
        <f t="shared" si="99"/>
        <v>#VALUE!</v>
      </c>
      <c r="Z905" s="1" t="s">
        <v>205</v>
      </c>
      <c r="AA905" s="1">
        <v>303101</v>
      </c>
    </row>
    <row r="906" spans="5:27" x14ac:dyDescent="0.2">
      <c r="E906" s="4" t="e">
        <f t="shared" si="96"/>
        <v>#VALUE!</v>
      </c>
      <c r="G906" s="9" t="e">
        <f t="shared" si="95"/>
        <v>#VALUE!</v>
      </c>
      <c r="H906" s="9" t="s">
        <v>205</v>
      </c>
      <c r="I906" s="19" t="str">
        <f t="shared" si="97"/>
        <v>555080</v>
      </c>
      <c r="J906" s="19">
        <f t="shared" si="93"/>
        <v>0</v>
      </c>
      <c r="K906" s="19"/>
      <c r="L906" s="20"/>
      <c r="M906" s="19"/>
      <c r="N906" s="20"/>
      <c r="O906" s="21"/>
      <c r="P906" s="21"/>
      <c r="Q906" s="21"/>
      <c r="R906" s="21"/>
      <c r="S906" s="21"/>
      <c r="T906" s="21"/>
      <c r="U906" s="40" t="str">
        <f t="shared" si="98"/>
        <v>Donations/Grants-Cafeteria</v>
      </c>
      <c r="V906" s="47">
        <f>-Budget!J66</f>
        <v>0</v>
      </c>
      <c r="W906" s="1" t="e">
        <f t="shared" si="99"/>
        <v>#VALUE!</v>
      </c>
      <c r="Z906" s="1" t="s">
        <v>205</v>
      </c>
      <c r="AA906" s="1">
        <v>303101</v>
      </c>
    </row>
    <row r="907" spans="5:27" x14ac:dyDescent="0.2">
      <c r="E907" s="4" t="e">
        <f t="shared" si="96"/>
        <v>#VALUE!</v>
      </c>
      <c r="G907" s="9" t="e">
        <f t="shared" si="95"/>
        <v>#VALUE!</v>
      </c>
      <c r="H907" s="9" t="s">
        <v>205</v>
      </c>
      <c r="I907" s="19" t="str">
        <f t="shared" si="97"/>
        <v>555090</v>
      </c>
      <c r="J907" s="19">
        <f t="shared" si="93"/>
        <v>0</v>
      </c>
      <c r="K907" s="19"/>
      <c r="L907" s="20"/>
      <c r="M907" s="19"/>
      <c r="N907" s="20"/>
      <c r="O907" s="21"/>
      <c r="P907" s="21"/>
      <c r="Q907" s="21"/>
      <c r="R907" s="21"/>
      <c r="S907" s="21"/>
      <c r="T907" s="21"/>
      <c r="U907" s="40" t="str">
        <f t="shared" si="98"/>
        <v>Interest-Cafeteria</v>
      </c>
      <c r="V907" s="47">
        <f>-Budget!J67</f>
        <v>0</v>
      </c>
      <c r="W907" s="1" t="e">
        <f t="shared" si="99"/>
        <v>#VALUE!</v>
      </c>
      <c r="Z907" s="1" t="s">
        <v>205</v>
      </c>
      <c r="AA907" s="1">
        <v>303101</v>
      </c>
    </row>
    <row r="908" spans="5:27" x14ac:dyDescent="0.2">
      <c r="E908" s="4" t="e">
        <f t="shared" si="96"/>
        <v>#VALUE!</v>
      </c>
      <c r="G908" s="9" t="e">
        <f t="shared" si="95"/>
        <v>#VALUE!</v>
      </c>
      <c r="H908" s="9" t="s">
        <v>205</v>
      </c>
      <c r="I908" s="19" t="str">
        <f t="shared" si="97"/>
        <v>562061</v>
      </c>
      <c r="J908" s="19">
        <f t="shared" si="93"/>
        <v>0</v>
      </c>
      <c r="K908" s="19"/>
      <c r="L908" s="20"/>
      <c r="M908" s="19"/>
      <c r="N908" s="20"/>
      <c r="O908" s="21"/>
      <c r="P908" s="21"/>
      <c r="Q908" s="21"/>
      <c r="R908" s="21"/>
      <c r="S908" s="21"/>
      <c r="T908" s="21"/>
      <c r="U908" s="40" t="str">
        <f t="shared" si="98"/>
        <v>Unrestricted Donation Income</v>
      </c>
      <c r="V908" s="47">
        <f>-Budget!J68</f>
        <v>0</v>
      </c>
      <c r="W908" s="1" t="e">
        <f t="shared" si="99"/>
        <v>#VALUE!</v>
      </c>
      <c r="Z908" s="1" t="s">
        <v>205</v>
      </c>
      <c r="AA908" s="1">
        <v>303101</v>
      </c>
    </row>
    <row r="909" spans="5:27" x14ac:dyDescent="0.2">
      <c r="E909" s="4" t="e">
        <f t="shared" si="96"/>
        <v>#VALUE!</v>
      </c>
      <c r="G909" s="9" t="e">
        <f t="shared" si="95"/>
        <v>#VALUE!</v>
      </c>
      <c r="H909" s="9" t="s">
        <v>205</v>
      </c>
      <c r="I909" s="19" t="str">
        <f t="shared" si="97"/>
        <v>562063</v>
      </c>
      <c r="J909" s="19">
        <f t="shared" si="93"/>
        <v>0</v>
      </c>
      <c r="K909" s="19"/>
      <c r="L909" s="20"/>
      <c r="M909" s="19"/>
      <c r="N909" s="20"/>
      <c r="O909" s="21"/>
      <c r="P909" s="21"/>
      <c r="Q909" s="21"/>
      <c r="R909" s="21"/>
      <c r="S909" s="21"/>
      <c r="T909" s="21"/>
      <c r="U909" s="40" t="str">
        <f t="shared" si="98"/>
        <v>Fundraising - Pledges</v>
      </c>
      <c r="V909" s="47">
        <f>-Budget!J69</f>
        <v>0</v>
      </c>
      <c r="W909" s="1" t="e">
        <f t="shared" si="99"/>
        <v>#VALUE!</v>
      </c>
      <c r="Z909" s="1" t="s">
        <v>205</v>
      </c>
      <c r="AA909" s="1">
        <v>303101</v>
      </c>
    </row>
    <row r="910" spans="5:27" x14ac:dyDescent="0.2">
      <c r="E910" s="4" t="e">
        <f t="shared" si="96"/>
        <v>#VALUE!</v>
      </c>
      <c r="G910" s="9" t="e">
        <f t="shared" si="95"/>
        <v>#VALUE!</v>
      </c>
      <c r="H910" s="9" t="s">
        <v>205</v>
      </c>
      <c r="I910" s="19" t="str">
        <f t="shared" si="97"/>
        <v>562065</v>
      </c>
      <c r="J910" s="19">
        <f t="shared" si="93"/>
        <v>0</v>
      </c>
      <c r="K910" s="19"/>
      <c r="L910" s="20"/>
      <c r="M910" s="19"/>
      <c r="N910" s="20"/>
      <c r="O910" s="21"/>
      <c r="P910" s="21"/>
      <c r="Q910" s="21"/>
      <c r="R910" s="21"/>
      <c r="S910" s="21"/>
      <c r="T910" s="21"/>
      <c r="U910" s="40" t="str">
        <f t="shared" si="98"/>
        <v>Fundraising - Athletic Complex</v>
      </c>
      <c r="V910" s="47">
        <f>-Budget!J70</f>
        <v>0</v>
      </c>
      <c r="W910" s="1" t="e">
        <f t="shared" si="99"/>
        <v>#VALUE!</v>
      </c>
      <c r="Z910" s="1" t="s">
        <v>205</v>
      </c>
      <c r="AA910" s="1">
        <v>303101</v>
      </c>
    </row>
    <row r="911" spans="5:27" x14ac:dyDescent="0.2">
      <c r="E911" s="4" t="e">
        <f t="shared" si="96"/>
        <v>#VALUE!</v>
      </c>
      <c r="G911" s="9" t="e">
        <f t="shared" si="95"/>
        <v>#VALUE!</v>
      </c>
      <c r="H911" s="9" t="s">
        <v>205</v>
      </c>
      <c r="I911" s="19" t="str">
        <f t="shared" si="97"/>
        <v>562069</v>
      </c>
      <c r="J911" s="19">
        <f t="shared" si="93"/>
        <v>0</v>
      </c>
      <c r="K911" s="19"/>
      <c r="L911" s="20"/>
      <c r="M911" s="19"/>
      <c r="N911" s="20"/>
      <c r="O911" s="21"/>
      <c r="P911" s="21"/>
      <c r="Q911" s="21"/>
      <c r="R911" s="21"/>
      <c r="S911" s="21"/>
      <c r="T911" s="21"/>
      <c r="U911" s="40" t="str">
        <f t="shared" si="98"/>
        <v>Fundraising - Misc</v>
      </c>
      <c r="V911" s="47">
        <f>-Budget!J71</f>
        <v>0</v>
      </c>
      <c r="W911" s="1" t="e">
        <f t="shared" si="99"/>
        <v>#VALUE!</v>
      </c>
      <c r="Z911" s="1" t="s">
        <v>205</v>
      </c>
      <c r="AA911" s="1">
        <v>303101</v>
      </c>
    </row>
    <row r="912" spans="5:27" x14ac:dyDescent="0.2">
      <c r="E912" s="4" t="e">
        <f t="shared" si="96"/>
        <v>#VALUE!</v>
      </c>
      <c r="G912" s="9" t="e">
        <f t="shared" ref="G912:G975" si="100">"BV-"&amp;J912&amp;TEXT(E912,"mmyy")</f>
        <v>#VALUE!</v>
      </c>
      <c r="H912" s="9" t="s">
        <v>205</v>
      </c>
      <c r="I912" s="22" t="str">
        <f t="shared" si="97"/>
        <v>616004</v>
      </c>
      <c r="J912" s="22">
        <f t="shared" ref="J912:J973" si="101">$D$4</f>
        <v>0</v>
      </c>
      <c r="K912" s="22"/>
      <c r="L912" s="23"/>
      <c r="M912" s="22"/>
      <c r="N912" s="23"/>
      <c r="O912" s="24"/>
      <c r="P912" s="24"/>
      <c r="Q912" s="24"/>
      <c r="R912" s="24"/>
      <c r="S912" s="24"/>
      <c r="T912" s="24"/>
      <c r="U912" s="41" t="str">
        <f t="shared" si="98"/>
        <v>Administrative Salaries</v>
      </c>
      <c r="V912" s="48">
        <f>Budget!J76</f>
        <v>0</v>
      </c>
      <c r="W912" s="1" t="e">
        <f t="shared" ref="W912:W972" si="102">$H$6</f>
        <v>#VALUE!</v>
      </c>
      <c r="Z912" s="1" t="s">
        <v>205</v>
      </c>
      <c r="AA912" s="1">
        <v>303101</v>
      </c>
    </row>
    <row r="913" spans="5:27" x14ac:dyDescent="0.2">
      <c r="E913" s="4" t="e">
        <f t="shared" si="96"/>
        <v>#VALUE!</v>
      </c>
      <c r="G913" s="9" t="e">
        <f t="shared" si="100"/>
        <v>#VALUE!</v>
      </c>
      <c r="H913" s="9" t="s">
        <v>205</v>
      </c>
      <c r="I913" s="22" t="str">
        <f t="shared" si="97"/>
        <v>616006</v>
      </c>
      <c r="J913" s="22">
        <f t="shared" si="101"/>
        <v>0</v>
      </c>
      <c r="K913" s="22"/>
      <c r="L913" s="23"/>
      <c r="M913" s="22"/>
      <c r="N913" s="23"/>
      <c r="O913" s="24"/>
      <c r="P913" s="24"/>
      <c r="Q913" s="24"/>
      <c r="R913" s="24"/>
      <c r="S913" s="24"/>
      <c r="T913" s="24"/>
      <c r="U913" s="41" t="str">
        <f t="shared" si="98"/>
        <v>Clerical Salaries</v>
      </c>
      <c r="V913" s="48">
        <f>Budget!J77</f>
        <v>0</v>
      </c>
      <c r="W913" s="1" t="e">
        <f t="shared" si="102"/>
        <v>#VALUE!</v>
      </c>
      <c r="Z913" s="1" t="s">
        <v>205</v>
      </c>
      <c r="AA913" s="1">
        <v>303101</v>
      </c>
    </row>
    <row r="914" spans="5:27" x14ac:dyDescent="0.2">
      <c r="E914" s="4" t="e">
        <f t="shared" si="96"/>
        <v>#VALUE!</v>
      </c>
      <c r="G914" s="9" t="e">
        <f t="shared" si="100"/>
        <v>#VALUE!</v>
      </c>
      <c r="H914" s="9" t="s">
        <v>205</v>
      </c>
      <c r="I914" s="22" t="str">
        <f t="shared" si="97"/>
        <v>616101</v>
      </c>
      <c r="J914" s="22">
        <f t="shared" si="101"/>
        <v>0</v>
      </c>
      <c r="K914" s="22"/>
      <c r="L914" s="23"/>
      <c r="M914" s="22"/>
      <c r="N914" s="23"/>
      <c r="O914" s="24"/>
      <c r="P914" s="24"/>
      <c r="Q914" s="24"/>
      <c r="R914" s="24"/>
      <c r="S914" s="24"/>
      <c r="T914" s="24"/>
      <c r="U914" s="41" t="str">
        <f t="shared" si="98"/>
        <v>SS Taxes, Employer Share - School Administration</v>
      </c>
      <c r="V914" s="48">
        <f>Budget!J78</f>
        <v>0</v>
      </c>
      <c r="W914" s="1" t="e">
        <f t="shared" si="102"/>
        <v>#VALUE!</v>
      </c>
      <c r="Z914" s="1" t="s">
        <v>205</v>
      </c>
      <c r="AA914" s="1">
        <v>303101</v>
      </c>
    </row>
    <row r="915" spans="5:27" x14ac:dyDescent="0.2">
      <c r="E915" s="4" t="e">
        <f t="shared" si="96"/>
        <v>#VALUE!</v>
      </c>
      <c r="G915" s="9" t="e">
        <f t="shared" si="100"/>
        <v>#VALUE!</v>
      </c>
      <c r="H915" s="9" t="s">
        <v>205</v>
      </c>
      <c r="I915" s="22" t="str">
        <f t="shared" si="97"/>
        <v>616102</v>
      </c>
      <c r="J915" s="22">
        <f t="shared" si="101"/>
        <v>0</v>
      </c>
      <c r="K915" s="22"/>
      <c r="L915" s="23"/>
      <c r="M915" s="22"/>
      <c r="N915" s="23"/>
      <c r="O915" s="24"/>
      <c r="P915" s="24"/>
      <c r="Q915" s="24"/>
      <c r="R915" s="24"/>
      <c r="S915" s="24"/>
      <c r="T915" s="24"/>
      <c r="U915" s="41" t="str">
        <f t="shared" si="98"/>
        <v>Life &amp; Disability Insurance - School Administration</v>
      </c>
      <c r="V915" s="48">
        <f>Budget!J79</f>
        <v>0</v>
      </c>
      <c r="W915" s="1" t="e">
        <f t="shared" si="102"/>
        <v>#VALUE!</v>
      </c>
      <c r="Z915" s="1" t="s">
        <v>205</v>
      </c>
      <c r="AA915" s="1">
        <v>303101</v>
      </c>
    </row>
    <row r="916" spans="5:27" x14ac:dyDescent="0.2">
      <c r="E916" s="4" t="e">
        <f t="shared" si="96"/>
        <v>#VALUE!</v>
      </c>
      <c r="G916" s="9" t="e">
        <f t="shared" si="100"/>
        <v>#VALUE!</v>
      </c>
      <c r="H916" s="9" t="s">
        <v>205</v>
      </c>
      <c r="I916" s="22" t="str">
        <f t="shared" si="97"/>
        <v>616103</v>
      </c>
      <c r="J916" s="22">
        <f t="shared" si="101"/>
        <v>0</v>
      </c>
      <c r="K916" s="22"/>
      <c r="L916" s="23"/>
      <c r="M916" s="22"/>
      <c r="N916" s="23"/>
      <c r="O916" s="24"/>
      <c r="P916" s="24"/>
      <c r="Q916" s="24"/>
      <c r="R916" s="24"/>
      <c r="S916" s="24"/>
      <c r="T916" s="24"/>
      <c r="U916" s="41" t="str">
        <f t="shared" si="98"/>
        <v>Workman's Compensation Insurance</v>
      </c>
      <c r="V916" s="48">
        <f>Budget!J80</f>
        <v>0</v>
      </c>
      <c r="W916" s="1" t="e">
        <f t="shared" si="102"/>
        <v>#VALUE!</v>
      </c>
      <c r="Z916" s="1" t="s">
        <v>205</v>
      </c>
      <c r="AA916" s="1">
        <v>303101</v>
      </c>
    </row>
    <row r="917" spans="5:27" x14ac:dyDescent="0.2">
      <c r="E917" s="4" t="e">
        <f t="shared" si="96"/>
        <v>#VALUE!</v>
      </c>
      <c r="G917" s="9" t="e">
        <f t="shared" si="100"/>
        <v>#VALUE!</v>
      </c>
      <c r="H917" s="9" t="s">
        <v>205</v>
      </c>
      <c r="I917" s="22" t="str">
        <f t="shared" si="97"/>
        <v>616104</v>
      </c>
      <c r="J917" s="22">
        <f t="shared" si="101"/>
        <v>0</v>
      </c>
      <c r="K917" s="22"/>
      <c r="L917" s="23"/>
      <c r="M917" s="22"/>
      <c r="N917" s="23"/>
      <c r="O917" s="24"/>
      <c r="P917" s="24"/>
      <c r="Q917" s="24"/>
      <c r="R917" s="24"/>
      <c r="S917" s="24"/>
      <c r="T917" s="24"/>
      <c r="U917" s="41" t="str">
        <f t="shared" si="98"/>
        <v>Vision Insurance - School Administration</v>
      </c>
      <c r="V917" s="48">
        <f>Budget!J81</f>
        <v>0</v>
      </c>
      <c r="W917" s="1" t="e">
        <f t="shared" si="102"/>
        <v>#VALUE!</v>
      </c>
      <c r="Z917" s="1" t="s">
        <v>205</v>
      </c>
      <c r="AA917" s="1">
        <v>303101</v>
      </c>
    </row>
    <row r="918" spans="5:27" x14ac:dyDescent="0.2">
      <c r="E918" s="4" t="e">
        <f t="shared" si="96"/>
        <v>#VALUE!</v>
      </c>
      <c r="G918" s="9" t="e">
        <f t="shared" si="100"/>
        <v>#VALUE!</v>
      </c>
      <c r="H918" s="9" t="s">
        <v>205</v>
      </c>
      <c r="I918" s="22" t="str">
        <f t="shared" si="97"/>
        <v>616106</v>
      </c>
      <c r="J918" s="22">
        <f t="shared" si="101"/>
        <v>0</v>
      </c>
      <c r="K918" s="22"/>
      <c r="L918" s="23"/>
      <c r="M918" s="22"/>
      <c r="N918" s="23"/>
      <c r="O918" s="24"/>
      <c r="P918" s="24"/>
      <c r="Q918" s="24"/>
      <c r="R918" s="24"/>
      <c r="S918" s="24"/>
      <c r="T918" s="24"/>
      <c r="U918" s="41" t="str">
        <f t="shared" si="98"/>
        <v>Retirement - School Administration</v>
      </c>
      <c r="V918" s="48">
        <f>Budget!J82</f>
        <v>0</v>
      </c>
      <c r="W918" s="1" t="e">
        <f t="shared" si="102"/>
        <v>#VALUE!</v>
      </c>
      <c r="Z918" s="1" t="s">
        <v>205</v>
      </c>
      <c r="AA918" s="1">
        <v>303101</v>
      </c>
    </row>
    <row r="919" spans="5:27" x14ac:dyDescent="0.2">
      <c r="E919" s="4" t="e">
        <f t="shared" si="96"/>
        <v>#VALUE!</v>
      </c>
      <c r="G919" s="9" t="e">
        <f t="shared" si="100"/>
        <v>#VALUE!</v>
      </c>
      <c r="H919" s="9" t="s">
        <v>205</v>
      </c>
      <c r="I919" s="22" t="str">
        <f t="shared" si="97"/>
        <v>616111</v>
      </c>
      <c r="J919" s="22">
        <f t="shared" si="101"/>
        <v>0</v>
      </c>
      <c r="K919" s="22"/>
      <c r="L919" s="23"/>
      <c r="M919" s="22"/>
      <c r="N919" s="23"/>
      <c r="O919" s="24"/>
      <c r="P919" s="24"/>
      <c r="Q919" s="24"/>
      <c r="R919" s="24"/>
      <c r="S919" s="24"/>
      <c r="T919" s="24"/>
      <c r="U919" s="41" t="str">
        <f t="shared" si="98"/>
        <v>Health Insurance - School Administration</v>
      </c>
      <c r="V919" s="48">
        <f>Budget!J83</f>
        <v>0</v>
      </c>
      <c r="W919" s="1" t="e">
        <f t="shared" si="102"/>
        <v>#VALUE!</v>
      </c>
      <c r="Z919" s="1" t="s">
        <v>205</v>
      </c>
      <c r="AA919" s="1">
        <v>303101</v>
      </c>
    </row>
    <row r="920" spans="5:27" x14ac:dyDescent="0.2">
      <c r="E920" s="4" t="e">
        <f t="shared" si="96"/>
        <v>#VALUE!</v>
      </c>
      <c r="G920" s="9" t="e">
        <f t="shared" si="100"/>
        <v>#VALUE!</v>
      </c>
      <c r="H920" s="9" t="s">
        <v>205</v>
      </c>
      <c r="I920" s="22" t="str">
        <f t="shared" si="97"/>
        <v>616837</v>
      </c>
      <c r="J920" s="22">
        <f t="shared" si="101"/>
        <v>0</v>
      </c>
      <c r="K920" s="22"/>
      <c r="L920" s="23"/>
      <c r="M920" s="22"/>
      <c r="N920" s="23"/>
      <c r="O920" s="24"/>
      <c r="P920" s="24"/>
      <c r="Q920" s="24"/>
      <c r="R920" s="24"/>
      <c r="S920" s="24"/>
      <c r="T920" s="24"/>
      <c r="U920" s="41" t="str">
        <f t="shared" si="98"/>
        <v>Residential Expenditures</v>
      </c>
      <c r="V920" s="48">
        <f>Budget!J84</f>
        <v>0</v>
      </c>
      <c r="W920" s="1" t="e">
        <f t="shared" si="102"/>
        <v>#VALUE!</v>
      </c>
      <c r="Z920" s="1" t="s">
        <v>205</v>
      </c>
      <c r="AA920" s="1">
        <v>303101</v>
      </c>
    </row>
    <row r="921" spans="5:27" x14ac:dyDescent="0.2">
      <c r="E921" s="4" t="e">
        <f t="shared" si="96"/>
        <v>#VALUE!</v>
      </c>
      <c r="G921" s="9" t="e">
        <f t="shared" si="100"/>
        <v>#VALUE!</v>
      </c>
      <c r="H921" s="9" t="s">
        <v>205</v>
      </c>
      <c r="I921" s="22" t="str">
        <f t="shared" si="97"/>
        <v>636205</v>
      </c>
      <c r="J921" s="22">
        <f t="shared" si="101"/>
        <v>0</v>
      </c>
      <c r="K921" s="22"/>
      <c r="L921" s="23"/>
      <c r="M921" s="22"/>
      <c r="N921" s="23"/>
      <c r="O921" s="24"/>
      <c r="P921" s="24"/>
      <c r="Q921" s="24"/>
      <c r="R921" s="24"/>
      <c r="S921" s="24"/>
      <c r="T921" s="24"/>
      <c r="U921" s="41" t="str">
        <f t="shared" si="98"/>
        <v>Professional Services</v>
      </c>
      <c r="V921" s="48">
        <f>Budget!J85</f>
        <v>0</v>
      </c>
      <c r="W921" s="1" t="e">
        <f t="shared" si="102"/>
        <v>#VALUE!</v>
      </c>
      <c r="Z921" s="1" t="s">
        <v>205</v>
      </c>
      <c r="AA921" s="1">
        <v>303101</v>
      </c>
    </row>
    <row r="922" spans="5:27" x14ac:dyDescent="0.2">
      <c r="E922" s="4" t="e">
        <f t="shared" ref="E922:E985" si="103">DATE(YEAR(E754),MONTH(E754)+1,DAY(E754))</f>
        <v>#VALUE!</v>
      </c>
      <c r="G922" s="9" t="e">
        <f t="shared" si="100"/>
        <v>#VALUE!</v>
      </c>
      <c r="H922" s="9" t="s">
        <v>205</v>
      </c>
      <c r="I922" s="22" t="str">
        <f t="shared" si="97"/>
        <v>636209</v>
      </c>
      <c r="J922" s="22">
        <f t="shared" si="101"/>
        <v>0</v>
      </c>
      <c r="K922" s="22"/>
      <c r="L922" s="23"/>
      <c r="M922" s="22"/>
      <c r="N922" s="23"/>
      <c r="O922" s="24"/>
      <c r="P922" s="24"/>
      <c r="Q922" s="24"/>
      <c r="R922" s="24"/>
      <c r="S922" s="24"/>
      <c r="T922" s="24"/>
      <c r="U922" s="41" t="str">
        <f t="shared" si="98"/>
        <v>Computer Consulting</v>
      </c>
      <c r="V922" s="48">
        <f>Budget!J86</f>
        <v>0</v>
      </c>
      <c r="W922" s="1" t="e">
        <f t="shared" si="102"/>
        <v>#VALUE!</v>
      </c>
      <c r="Z922" s="1" t="s">
        <v>205</v>
      </c>
      <c r="AA922" s="1">
        <v>303101</v>
      </c>
    </row>
    <row r="923" spans="5:27" x14ac:dyDescent="0.2">
      <c r="E923" s="4" t="e">
        <f t="shared" si="103"/>
        <v>#VALUE!</v>
      </c>
      <c r="G923" s="9" t="e">
        <f t="shared" si="100"/>
        <v>#VALUE!</v>
      </c>
      <c r="H923" s="9" t="s">
        <v>205</v>
      </c>
      <c r="I923" s="22" t="str">
        <f t="shared" si="97"/>
        <v>636212</v>
      </c>
      <c r="J923" s="22">
        <f t="shared" si="101"/>
        <v>0</v>
      </c>
      <c r="K923" s="22"/>
      <c r="L923" s="23"/>
      <c r="M923" s="22"/>
      <c r="N923" s="23"/>
      <c r="O923" s="24"/>
      <c r="P923" s="24"/>
      <c r="Q923" s="24"/>
      <c r="R923" s="24"/>
      <c r="S923" s="24"/>
      <c r="T923" s="24"/>
      <c r="U923" s="41" t="str">
        <f t="shared" si="98"/>
        <v>Advertising and Publicity</v>
      </c>
      <c r="V923" s="48">
        <f>Budget!J87</f>
        <v>0</v>
      </c>
      <c r="W923" s="1" t="e">
        <f t="shared" si="102"/>
        <v>#VALUE!</v>
      </c>
      <c r="Z923" s="1" t="s">
        <v>205</v>
      </c>
      <c r="AA923" s="1">
        <v>303101</v>
      </c>
    </row>
    <row r="924" spans="5:27" x14ac:dyDescent="0.2">
      <c r="E924" s="4" t="e">
        <f t="shared" si="103"/>
        <v>#VALUE!</v>
      </c>
      <c r="G924" s="9" t="e">
        <f t="shared" si="100"/>
        <v>#VALUE!</v>
      </c>
      <c r="H924" s="9" t="s">
        <v>205</v>
      </c>
      <c r="I924" s="22" t="str">
        <f t="shared" si="97"/>
        <v>636221</v>
      </c>
      <c r="J924" s="22">
        <f t="shared" si="101"/>
        <v>0</v>
      </c>
      <c r="K924" s="22"/>
      <c r="L924" s="23"/>
      <c r="M924" s="22"/>
      <c r="N924" s="23"/>
      <c r="O924" s="24"/>
      <c r="P924" s="24"/>
      <c r="Q924" s="24"/>
      <c r="R924" s="24"/>
      <c r="S924" s="24"/>
      <c r="T924" s="24"/>
      <c r="U924" s="41" t="str">
        <f t="shared" si="98"/>
        <v>Administrative Staff Development Expenditures</v>
      </c>
      <c r="V924" s="48">
        <f>Budget!J88</f>
        <v>0</v>
      </c>
      <c r="W924" s="1" t="e">
        <f t="shared" si="102"/>
        <v>#VALUE!</v>
      </c>
      <c r="Z924" s="1" t="s">
        <v>205</v>
      </c>
      <c r="AA924" s="1">
        <v>303101</v>
      </c>
    </row>
    <row r="925" spans="5:27" x14ac:dyDescent="0.2">
      <c r="E925" s="4" t="e">
        <f t="shared" si="103"/>
        <v>#VALUE!</v>
      </c>
      <c r="F925" s="2"/>
      <c r="G925" s="2" t="e">
        <f t="shared" si="100"/>
        <v>#VALUE!</v>
      </c>
      <c r="H925" s="9" t="s">
        <v>205</v>
      </c>
      <c r="I925" s="42" t="str">
        <f t="shared" si="97"/>
        <v>636302</v>
      </c>
      <c r="J925" s="22">
        <f t="shared" si="101"/>
        <v>0</v>
      </c>
      <c r="K925" s="43"/>
      <c r="L925" s="24"/>
      <c r="M925" s="43"/>
      <c r="N925" s="24"/>
      <c r="O925" s="44"/>
      <c r="P925" s="44"/>
      <c r="Q925" s="44"/>
      <c r="R925" s="44"/>
      <c r="S925" s="44"/>
      <c r="T925" s="44"/>
      <c r="U925" s="22" t="str">
        <f t="shared" si="98"/>
        <v>Supplies</v>
      </c>
      <c r="V925" s="48">
        <f>Budget!J89</f>
        <v>0</v>
      </c>
      <c r="W925" s="1" t="e">
        <f t="shared" si="102"/>
        <v>#VALUE!</v>
      </c>
      <c r="X925" s="7"/>
      <c r="Y925" s="7"/>
      <c r="Z925" s="1" t="s">
        <v>205</v>
      </c>
      <c r="AA925" s="1">
        <v>303101</v>
      </c>
    </row>
    <row r="926" spans="5:27" x14ac:dyDescent="0.2">
      <c r="E926" s="4" t="e">
        <f t="shared" si="103"/>
        <v>#VALUE!</v>
      </c>
      <c r="G926" s="9" t="e">
        <f t="shared" si="100"/>
        <v>#VALUE!</v>
      </c>
      <c r="H926" s="9" t="s">
        <v>205</v>
      </c>
      <c r="I926" s="22" t="str">
        <f t="shared" si="97"/>
        <v>636304</v>
      </c>
      <c r="J926" s="22">
        <f t="shared" si="101"/>
        <v>0</v>
      </c>
      <c r="K926" s="22"/>
      <c r="L926" s="23"/>
      <c r="M926" s="22"/>
      <c r="N926" s="23"/>
      <c r="O926" s="24"/>
      <c r="P926" s="24"/>
      <c r="Q926" s="24"/>
      <c r="R926" s="24"/>
      <c r="S926" s="24"/>
      <c r="T926" s="24"/>
      <c r="U926" s="41" t="str">
        <f t="shared" si="98"/>
        <v>Printing &amp; Stationery</v>
      </c>
      <c r="V926" s="48">
        <f>Budget!J90</f>
        <v>0</v>
      </c>
      <c r="W926" s="1" t="e">
        <f t="shared" si="102"/>
        <v>#VALUE!</v>
      </c>
      <c r="Z926" s="1" t="s">
        <v>205</v>
      </c>
      <c r="AA926" s="1">
        <v>303101</v>
      </c>
    </row>
    <row r="927" spans="5:27" x14ac:dyDescent="0.2">
      <c r="E927" s="4" t="e">
        <f t="shared" si="103"/>
        <v>#VALUE!</v>
      </c>
      <c r="G927" s="9" t="e">
        <f t="shared" si="100"/>
        <v>#VALUE!</v>
      </c>
      <c r="H927" s="9" t="s">
        <v>205</v>
      </c>
      <c r="I927" s="22" t="str">
        <f t="shared" si="97"/>
        <v>636305</v>
      </c>
      <c r="J927" s="22">
        <f t="shared" si="101"/>
        <v>0</v>
      </c>
      <c r="K927" s="22"/>
      <c r="L927" s="23"/>
      <c r="M927" s="22"/>
      <c r="N927" s="23"/>
      <c r="O927" s="24"/>
      <c r="P927" s="24"/>
      <c r="Q927" s="24"/>
      <c r="R927" s="24"/>
      <c r="S927" s="24"/>
      <c r="T927" s="24"/>
      <c r="U927" s="41" t="str">
        <f t="shared" si="98"/>
        <v>Postage</v>
      </c>
      <c r="V927" s="48">
        <f>Budget!J91</f>
        <v>0</v>
      </c>
      <c r="W927" s="1" t="e">
        <f t="shared" si="102"/>
        <v>#VALUE!</v>
      </c>
      <c r="Z927" s="1" t="s">
        <v>205</v>
      </c>
      <c r="AA927" s="1">
        <v>303101</v>
      </c>
    </row>
    <row r="928" spans="5:27" x14ac:dyDescent="0.2">
      <c r="E928" s="4" t="e">
        <f t="shared" si="103"/>
        <v>#VALUE!</v>
      </c>
      <c r="G928" s="9" t="e">
        <f t="shared" si="100"/>
        <v>#VALUE!</v>
      </c>
      <c r="H928" s="9" t="s">
        <v>205</v>
      </c>
      <c r="I928" s="22" t="str">
        <f t="shared" si="97"/>
        <v>636350</v>
      </c>
      <c r="J928" s="22">
        <f t="shared" si="101"/>
        <v>0</v>
      </c>
      <c r="K928" s="22"/>
      <c r="L928" s="23"/>
      <c r="M928" s="22"/>
      <c r="N928" s="23"/>
      <c r="O928" s="24"/>
      <c r="P928" s="24"/>
      <c r="Q928" s="24"/>
      <c r="R928" s="24"/>
      <c r="S928" s="24"/>
      <c r="T928" s="24"/>
      <c r="U928" s="41" t="str">
        <f t="shared" si="98"/>
        <v>Miscellaneous Administrative Expenditures</v>
      </c>
      <c r="V928" s="48">
        <f>Budget!J92</f>
        <v>0</v>
      </c>
      <c r="W928" s="1" t="e">
        <f t="shared" si="102"/>
        <v>#VALUE!</v>
      </c>
      <c r="Z928" s="1" t="s">
        <v>205</v>
      </c>
      <c r="AA928" s="1">
        <v>303101</v>
      </c>
    </row>
    <row r="929" spans="5:27" x14ac:dyDescent="0.2">
      <c r="E929" s="4" t="e">
        <f t="shared" si="103"/>
        <v>#VALUE!</v>
      </c>
      <c r="G929" s="9" t="e">
        <f t="shared" si="100"/>
        <v>#VALUE!</v>
      </c>
      <c r="H929" s="9" t="s">
        <v>205</v>
      </c>
      <c r="I929" s="22" t="str">
        <f t="shared" si="97"/>
        <v>636351</v>
      </c>
      <c r="J929" s="22">
        <f t="shared" si="101"/>
        <v>0</v>
      </c>
      <c r="K929" s="22"/>
      <c r="L929" s="23"/>
      <c r="M929" s="22"/>
      <c r="N929" s="23"/>
      <c r="O929" s="24"/>
      <c r="P929" s="24"/>
      <c r="Q929" s="24"/>
      <c r="R929" s="24"/>
      <c r="S929" s="24"/>
      <c r="T929" s="24"/>
      <c r="U929" s="41" t="str">
        <f t="shared" si="98"/>
        <v>Unallocated Credit Card Charge</v>
      </c>
      <c r="V929" s="48">
        <f>Budget!J93</f>
        <v>0</v>
      </c>
      <c r="W929" s="1" t="e">
        <f t="shared" si="102"/>
        <v>#VALUE!</v>
      </c>
      <c r="Z929" s="1" t="s">
        <v>205</v>
      </c>
      <c r="AA929" s="1">
        <v>303101</v>
      </c>
    </row>
    <row r="930" spans="5:27" x14ac:dyDescent="0.2">
      <c r="E930" s="4" t="e">
        <f t="shared" si="103"/>
        <v>#VALUE!</v>
      </c>
      <c r="G930" s="9" t="e">
        <f t="shared" si="100"/>
        <v>#VALUE!</v>
      </c>
      <c r="H930" s="9" t="s">
        <v>205</v>
      </c>
      <c r="I930" s="22" t="str">
        <f t="shared" si="97"/>
        <v>636404</v>
      </c>
      <c r="J930" s="22">
        <f t="shared" si="101"/>
        <v>0</v>
      </c>
      <c r="K930" s="22"/>
      <c r="L930" s="23"/>
      <c r="M930" s="22"/>
      <c r="N930" s="23"/>
      <c r="O930" s="24"/>
      <c r="P930" s="24"/>
      <c r="Q930" s="24"/>
      <c r="R930" s="24"/>
      <c r="S930" s="24"/>
      <c r="T930" s="24"/>
      <c r="U930" s="41" t="str">
        <f t="shared" si="98"/>
        <v>Dues, Memberships, and Subscriptions</v>
      </c>
      <c r="V930" s="48">
        <f>Budget!J94</f>
        <v>0</v>
      </c>
      <c r="W930" s="1" t="e">
        <f t="shared" si="102"/>
        <v>#VALUE!</v>
      </c>
      <c r="Z930" s="1" t="s">
        <v>205</v>
      </c>
      <c r="AA930" s="1">
        <v>303101</v>
      </c>
    </row>
    <row r="931" spans="5:27" x14ac:dyDescent="0.2">
      <c r="E931" s="4" t="e">
        <f t="shared" si="103"/>
        <v>#VALUE!</v>
      </c>
      <c r="G931" s="9" t="e">
        <f t="shared" si="100"/>
        <v>#VALUE!</v>
      </c>
      <c r="H931" s="9" t="s">
        <v>205</v>
      </c>
      <c r="I931" s="22" t="str">
        <f t="shared" si="97"/>
        <v>636405</v>
      </c>
      <c r="J931" s="22">
        <f t="shared" si="101"/>
        <v>0</v>
      </c>
      <c r="K931" s="22"/>
      <c r="L931" s="23"/>
      <c r="M931" s="22"/>
      <c r="N931" s="23"/>
      <c r="O931" s="24"/>
      <c r="P931" s="24"/>
      <c r="Q931" s="24"/>
      <c r="R931" s="24"/>
      <c r="S931" s="24"/>
      <c r="T931" s="24"/>
      <c r="U931" s="41" t="str">
        <f t="shared" si="98"/>
        <v>Conference and Travel</v>
      </c>
      <c r="V931" s="48">
        <f>Budget!J95</f>
        <v>0</v>
      </c>
      <c r="W931" s="1" t="e">
        <f t="shared" si="102"/>
        <v>#VALUE!</v>
      </c>
      <c r="Z931" s="1" t="s">
        <v>205</v>
      </c>
      <c r="AA931" s="1">
        <v>303101</v>
      </c>
    </row>
    <row r="932" spans="5:27" x14ac:dyDescent="0.2">
      <c r="E932" s="4" t="e">
        <f t="shared" si="103"/>
        <v>#VALUE!</v>
      </c>
      <c r="G932" s="9" t="e">
        <f t="shared" si="100"/>
        <v>#VALUE!</v>
      </c>
      <c r="H932" s="9" t="s">
        <v>205</v>
      </c>
      <c r="I932" s="22" t="str">
        <f t="shared" si="97"/>
        <v>636560</v>
      </c>
      <c r="J932" s="22">
        <f t="shared" si="101"/>
        <v>0</v>
      </c>
      <c r="K932" s="22"/>
      <c r="L932" s="23"/>
      <c r="M932" s="22"/>
      <c r="N932" s="23"/>
      <c r="O932" s="24"/>
      <c r="P932" s="24"/>
      <c r="Q932" s="24"/>
      <c r="R932" s="24"/>
      <c r="S932" s="24"/>
      <c r="T932" s="24"/>
      <c r="U932" s="41" t="str">
        <f t="shared" si="98"/>
        <v>Diocesan Student Fees</v>
      </c>
      <c r="V932" s="48">
        <f>Budget!J96</f>
        <v>0</v>
      </c>
      <c r="W932" s="1" t="e">
        <f t="shared" si="102"/>
        <v>#VALUE!</v>
      </c>
      <c r="Z932" s="1" t="s">
        <v>205</v>
      </c>
      <c r="AA932" s="1">
        <v>303101</v>
      </c>
    </row>
    <row r="933" spans="5:27" x14ac:dyDescent="0.2">
      <c r="E933" s="4" t="e">
        <f t="shared" si="103"/>
        <v>#VALUE!</v>
      </c>
      <c r="G933" s="9" t="e">
        <f t="shared" si="100"/>
        <v>#VALUE!</v>
      </c>
      <c r="H933" s="9" t="s">
        <v>205</v>
      </c>
      <c r="I933" s="22" t="str">
        <f t="shared" si="97"/>
        <v>636575</v>
      </c>
      <c r="J933" s="22">
        <f t="shared" si="101"/>
        <v>0</v>
      </c>
      <c r="K933" s="22"/>
      <c r="L933" s="23"/>
      <c r="M933" s="22"/>
      <c r="N933" s="23"/>
      <c r="O933" s="24"/>
      <c r="P933" s="24"/>
      <c r="Q933" s="24"/>
      <c r="R933" s="24"/>
      <c r="S933" s="24"/>
      <c r="T933" s="24"/>
      <c r="U933" s="41" t="str">
        <f t="shared" si="98"/>
        <v>Student Accident Insurance</v>
      </c>
      <c r="V933" s="48">
        <f>Budget!J97</f>
        <v>0</v>
      </c>
      <c r="W933" s="1" t="e">
        <f t="shared" si="102"/>
        <v>#VALUE!</v>
      </c>
      <c r="Z933" s="1" t="s">
        <v>205</v>
      </c>
      <c r="AA933" s="1">
        <v>303101</v>
      </c>
    </row>
    <row r="934" spans="5:27" x14ac:dyDescent="0.2">
      <c r="E934" s="4" t="e">
        <f t="shared" si="103"/>
        <v>#VALUE!</v>
      </c>
      <c r="G934" s="9" t="e">
        <f t="shared" si="100"/>
        <v>#VALUE!</v>
      </c>
      <c r="H934" s="9" t="s">
        <v>205</v>
      </c>
      <c r="I934" s="22" t="str">
        <f t="shared" si="97"/>
        <v>636605</v>
      </c>
      <c r="J934" s="22">
        <f t="shared" si="101"/>
        <v>0</v>
      </c>
      <c r="K934" s="22"/>
      <c r="L934" s="23"/>
      <c r="M934" s="22"/>
      <c r="N934" s="23"/>
      <c r="O934" s="24"/>
      <c r="P934" s="24"/>
      <c r="Q934" s="24"/>
      <c r="R934" s="24"/>
      <c r="S934" s="24"/>
      <c r="T934" s="24"/>
      <c r="U934" s="41" t="str">
        <f t="shared" si="98"/>
        <v>Telephone/Internet/Cable</v>
      </c>
      <c r="V934" s="48">
        <f>Budget!J98</f>
        <v>0</v>
      </c>
      <c r="W934" s="1" t="e">
        <f t="shared" si="102"/>
        <v>#VALUE!</v>
      </c>
      <c r="Z934" s="1" t="s">
        <v>205</v>
      </c>
      <c r="AA934" s="1">
        <v>303101</v>
      </c>
    </row>
    <row r="935" spans="5:27" x14ac:dyDescent="0.2">
      <c r="E935" s="4" t="e">
        <f t="shared" si="103"/>
        <v>#VALUE!</v>
      </c>
      <c r="G935" s="9" t="e">
        <f t="shared" si="100"/>
        <v>#VALUE!</v>
      </c>
      <c r="H935" s="9" t="s">
        <v>205</v>
      </c>
      <c r="I935" s="22" t="str">
        <f t="shared" si="97"/>
        <v>636701</v>
      </c>
      <c r="J935" s="22">
        <f t="shared" si="101"/>
        <v>0</v>
      </c>
      <c r="K935" s="22"/>
      <c r="L935" s="23"/>
      <c r="M935" s="22"/>
      <c r="N935" s="23"/>
      <c r="O935" s="24"/>
      <c r="P935" s="24"/>
      <c r="Q935" s="24"/>
      <c r="R935" s="24"/>
      <c r="S935" s="24"/>
      <c r="T935" s="24"/>
      <c r="U935" s="41" t="str">
        <f t="shared" si="98"/>
        <v>Administrative Equipment &amp; Furnishings</v>
      </c>
      <c r="V935" s="48">
        <f>Budget!J99</f>
        <v>0</v>
      </c>
      <c r="W935" s="1" t="e">
        <f t="shared" si="102"/>
        <v>#VALUE!</v>
      </c>
      <c r="Z935" s="1" t="s">
        <v>205</v>
      </c>
      <c r="AA935" s="1">
        <v>303101</v>
      </c>
    </row>
    <row r="936" spans="5:27" x14ac:dyDescent="0.2">
      <c r="E936" s="4" t="e">
        <f t="shared" si="103"/>
        <v>#VALUE!</v>
      </c>
      <c r="G936" s="9" t="e">
        <f t="shared" si="100"/>
        <v>#VALUE!</v>
      </c>
      <c r="H936" s="9" t="s">
        <v>205</v>
      </c>
      <c r="I936" s="22" t="str">
        <f t="shared" si="97"/>
        <v>636703</v>
      </c>
      <c r="J936" s="22">
        <f t="shared" si="101"/>
        <v>0</v>
      </c>
      <c r="K936" s="22"/>
      <c r="L936" s="23"/>
      <c r="M936" s="22"/>
      <c r="N936" s="23"/>
      <c r="O936" s="24"/>
      <c r="P936" s="24"/>
      <c r="Q936" s="24"/>
      <c r="R936" s="24"/>
      <c r="S936" s="24"/>
      <c r="T936" s="24"/>
      <c r="U936" s="41" t="str">
        <f t="shared" si="98"/>
        <v>Administrative Equipment, Repairs, &amp; Maintenance</v>
      </c>
      <c r="V936" s="48">
        <f>Budget!J100</f>
        <v>0</v>
      </c>
      <c r="W936" s="1" t="e">
        <f t="shared" si="102"/>
        <v>#VALUE!</v>
      </c>
      <c r="Z936" s="1" t="s">
        <v>205</v>
      </c>
      <c r="AA936" s="1">
        <v>303101</v>
      </c>
    </row>
    <row r="937" spans="5:27" x14ac:dyDescent="0.2">
      <c r="E937" s="4" t="e">
        <f t="shared" si="103"/>
        <v>#VALUE!</v>
      </c>
      <c r="G937" s="9" t="e">
        <f t="shared" si="100"/>
        <v>#VALUE!</v>
      </c>
      <c r="H937" s="9" t="s">
        <v>205</v>
      </c>
      <c r="I937" s="22" t="str">
        <f t="shared" si="97"/>
        <v>656004</v>
      </c>
      <c r="J937" s="22">
        <f t="shared" si="101"/>
        <v>0</v>
      </c>
      <c r="K937" s="22"/>
      <c r="L937" s="23"/>
      <c r="M937" s="22"/>
      <c r="N937" s="23"/>
      <c r="O937" s="24"/>
      <c r="P937" s="24"/>
      <c r="Q937" s="24"/>
      <c r="R937" s="24"/>
      <c r="S937" s="24"/>
      <c r="T937" s="24"/>
      <c r="U937" s="41" t="str">
        <f t="shared" si="98"/>
        <v>Instructional Salaries - Contracted</v>
      </c>
      <c r="V937" s="48">
        <f>Budget!J101</f>
        <v>0</v>
      </c>
      <c r="W937" s="1" t="e">
        <f t="shared" si="102"/>
        <v>#VALUE!</v>
      </c>
      <c r="Z937" s="1" t="s">
        <v>205</v>
      </c>
      <c r="AA937" s="1">
        <v>303101</v>
      </c>
    </row>
    <row r="938" spans="5:27" x14ac:dyDescent="0.2">
      <c r="E938" s="4" t="e">
        <f t="shared" si="103"/>
        <v>#VALUE!</v>
      </c>
      <c r="G938" s="9" t="e">
        <f t="shared" si="100"/>
        <v>#VALUE!</v>
      </c>
      <c r="H938" s="9" t="s">
        <v>205</v>
      </c>
      <c r="I938" s="22" t="str">
        <f t="shared" si="97"/>
        <v>656008</v>
      </c>
      <c r="J938" s="22">
        <f t="shared" si="101"/>
        <v>0</v>
      </c>
      <c r="K938" s="22"/>
      <c r="L938" s="23"/>
      <c r="M938" s="22"/>
      <c r="N938" s="23"/>
      <c r="O938" s="24"/>
      <c r="P938" s="24"/>
      <c r="Q938" s="24"/>
      <c r="R938" s="24"/>
      <c r="S938" s="24"/>
      <c r="T938" s="24"/>
      <c r="U938" s="41" t="str">
        <f t="shared" si="98"/>
        <v>Substitute Salaries</v>
      </c>
      <c r="V938" s="48">
        <f>Budget!J102</f>
        <v>0</v>
      </c>
      <c r="W938" s="1" t="e">
        <f t="shared" si="102"/>
        <v>#VALUE!</v>
      </c>
      <c r="Z938" s="1" t="s">
        <v>205</v>
      </c>
      <c r="AA938" s="1">
        <v>303101</v>
      </c>
    </row>
    <row r="939" spans="5:27" x14ac:dyDescent="0.2">
      <c r="E939" s="4" t="e">
        <f t="shared" si="103"/>
        <v>#VALUE!</v>
      </c>
      <c r="G939" s="9" t="e">
        <f t="shared" si="100"/>
        <v>#VALUE!</v>
      </c>
      <c r="H939" s="9" t="s">
        <v>205</v>
      </c>
      <c r="I939" s="22" t="str">
        <f t="shared" si="97"/>
        <v>656009</v>
      </c>
      <c r="J939" s="22">
        <f t="shared" si="101"/>
        <v>0</v>
      </c>
      <c r="K939" s="22"/>
      <c r="L939" s="23"/>
      <c r="M939" s="22"/>
      <c r="N939" s="23"/>
      <c r="O939" s="24"/>
      <c r="P939" s="24"/>
      <c r="Q939" s="24"/>
      <c r="R939" s="24"/>
      <c r="S939" s="24"/>
      <c r="T939" s="24"/>
      <c r="U939" s="41" t="str">
        <f t="shared" si="98"/>
        <v>Non-Contracted Instructional Salaries</v>
      </c>
      <c r="V939" s="48">
        <f>Budget!J103</f>
        <v>0</v>
      </c>
      <c r="W939" s="1" t="e">
        <f t="shared" si="102"/>
        <v>#VALUE!</v>
      </c>
      <c r="Z939" s="1" t="s">
        <v>205</v>
      </c>
      <c r="AA939" s="1">
        <v>303101</v>
      </c>
    </row>
    <row r="940" spans="5:27" x14ac:dyDescent="0.2">
      <c r="E940" s="4" t="e">
        <f t="shared" si="103"/>
        <v>#VALUE!</v>
      </c>
      <c r="G940" s="9" t="e">
        <f t="shared" si="100"/>
        <v>#VALUE!</v>
      </c>
      <c r="H940" s="9" t="s">
        <v>205</v>
      </c>
      <c r="I940" s="22" t="str">
        <f t="shared" si="97"/>
        <v>656101</v>
      </c>
      <c r="J940" s="22">
        <f t="shared" si="101"/>
        <v>0</v>
      </c>
      <c r="K940" s="22"/>
      <c r="L940" s="23"/>
      <c r="M940" s="22"/>
      <c r="N940" s="23"/>
      <c r="O940" s="24"/>
      <c r="P940" s="24"/>
      <c r="Q940" s="24"/>
      <c r="R940" s="24"/>
      <c r="S940" s="24"/>
      <c r="T940" s="24"/>
      <c r="U940" s="41" t="str">
        <f t="shared" si="98"/>
        <v>SS Taxes, Employer Share - Instructional</v>
      </c>
      <c r="V940" s="48">
        <f>Budget!J104</f>
        <v>0</v>
      </c>
      <c r="W940" s="1" t="e">
        <f t="shared" si="102"/>
        <v>#VALUE!</v>
      </c>
      <c r="Z940" s="1" t="s">
        <v>205</v>
      </c>
      <c r="AA940" s="1">
        <v>303101</v>
      </c>
    </row>
    <row r="941" spans="5:27" x14ac:dyDescent="0.2">
      <c r="E941" s="4" t="e">
        <f t="shared" si="103"/>
        <v>#VALUE!</v>
      </c>
      <c r="G941" s="9" t="e">
        <f t="shared" si="100"/>
        <v>#VALUE!</v>
      </c>
      <c r="H941" s="9" t="s">
        <v>205</v>
      </c>
      <c r="I941" s="22" t="str">
        <f t="shared" si="97"/>
        <v>656102</v>
      </c>
      <c r="J941" s="22">
        <f t="shared" si="101"/>
        <v>0</v>
      </c>
      <c r="K941" s="22"/>
      <c r="L941" s="23"/>
      <c r="M941" s="22"/>
      <c r="N941" s="23"/>
      <c r="O941" s="24"/>
      <c r="P941" s="24"/>
      <c r="Q941" s="24"/>
      <c r="R941" s="24"/>
      <c r="S941" s="24"/>
      <c r="T941" s="24"/>
      <c r="U941" s="41" t="str">
        <f t="shared" si="98"/>
        <v>Life &amp; Disability Insurance - Instructional</v>
      </c>
      <c r="V941" s="48">
        <f>Budget!J105</f>
        <v>0</v>
      </c>
      <c r="W941" s="1" t="e">
        <f t="shared" si="102"/>
        <v>#VALUE!</v>
      </c>
      <c r="Z941" s="1" t="s">
        <v>205</v>
      </c>
      <c r="AA941" s="1">
        <v>303101</v>
      </c>
    </row>
    <row r="942" spans="5:27" x14ac:dyDescent="0.2">
      <c r="E942" s="4" t="e">
        <f t="shared" si="103"/>
        <v>#VALUE!</v>
      </c>
      <c r="G942" s="9" t="e">
        <f t="shared" si="100"/>
        <v>#VALUE!</v>
      </c>
      <c r="H942" s="9" t="s">
        <v>205</v>
      </c>
      <c r="I942" s="22" t="str">
        <f t="shared" si="97"/>
        <v>656104</v>
      </c>
      <c r="J942" s="22">
        <f t="shared" si="101"/>
        <v>0</v>
      </c>
      <c r="K942" s="22"/>
      <c r="L942" s="23"/>
      <c r="M942" s="22"/>
      <c r="N942" s="23"/>
      <c r="O942" s="24"/>
      <c r="P942" s="24"/>
      <c r="Q942" s="24"/>
      <c r="R942" s="24"/>
      <c r="S942" s="24"/>
      <c r="T942" s="24"/>
      <c r="U942" s="41" t="str">
        <f t="shared" si="98"/>
        <v>Vision Insurance - Instructional</v>
      </c>
      <c r="V942" s="48">
        <f>Budget!J106</f>
        <v>0</v>
      </c>
      <c r="W942" s="1" t="e">
        <f t="shared" si="102"/>
        <v>#VALUE!</v>
      </c>
      <c r="Z942" s="1" t="s">
        <v>205</v>
      </c>
      <c r="AA942" s="1">
        <v>303101</v>
      </c>
    </row>
    <row r="943" spans="5:27" x14ac:dyDescent="0.2">
      <c r="E943" s="4" t="e">
        <f t="shared" si="103"/>
        <v>#VALUE!</v>
      </c>
      <c r="G943" s="9" t="e">
        <f t="shared" si="100"/>
        <v>#VALUE!</v>
      </c>
      <c r="H943" s="9" t="s">
        <v>205</v>
      </c>
      <c r="I943" s="22" t="str">
        <f t="shared" si="97"/>
        <v>656106</v>
      </c>
      <c r="J943" s="22">
        <f t="shared" si="101"/>
        <v>0</v>
      </c>
      <c r="K943" s="22"/>
      <c r="L943" s="23"/>
      <c r="M943" s="22"/>
      <c r="N943" s="23"/>
      <c r="O943" s="24"/>
      <c r="P943" s="24"/>
      <c r="Q943" s="24"/>
      <c r="R943" s="24"/>
      <c r="S943" s="24"/>
      <c r="T943" s="24"/>
      <c r="U943" s="41" t="str">
        <f t="shared" si="98"/>
        <v>Retirement - Instructional</v>
      </c>
      <c r="V943" s="48">
        <f>Budget!J107</f>
        <v>0</v>
      </c>
      <c r="W943" s="1" t="e">
        <f t="shared" si="102"/>
        <v>#VALUE!</v>
      </c>
      <c r="Z943" s="1" t="s">
        <v>205</v>
      </c>
      <c r="AA943" s="1">
        <v>303101</v>
      </c>
    </row>
    <row r="944" spans="5:27" x14ac:dyDescent="0.2">
      <c r="E944" s="4" t="e">
        <f t="shared" si="103"/>
        <v>#VALUE!</v>
      </c>
      <c r="G944" s="9" t="e">
        <f t="shared" si="100"/>
        <v>#VALUE!</v>
      </c>
      <c r="H944" s="9" t="s">
        <v>205</v>
      </c>
      <c r="I944" s="22" t="str">
        <f t="shared" si="97"/>
        <v>656111</v>
      </c>
      <c r="J944" s="22">
        <f t="shared" si="101"/>
        <v>0</v>
      </c>
      <c r="K944" s="22"/>
      <c r="L944" s="23"/>
      <c r="M944" s="22"/>
      <c r="N944" s="23"/>
      <c r="O944" s="24"/>
      <c r="P944" s="24"/>
      <c r="Q944" s="24"/>
      <c r="R944" s="24"/>
      <c r="S944" s="24"/>
      <c r="T944" s="24"/>
      <c r="U944" s="41" t="str">
        <f t="shared" si="98"/>
        <v>Health Insurance - Instructional</v>
      </c>
      <c r="V944" s="48">
        <f>Budget!J108</f>
        <v>0</v>
      </c>
      <c r="W944" s="1" t="e">
        <f t="shared" si="102"/>
        <v>#VALUE!</v>
      </c>
      <c r="Z944" s="1" t="s">
        <v>205</v>
      </c>
      <c r="AA944" s="1">
        <v>303101</v>
      </c>
    </row>
    <row r="945" spans="5:27" x14ac:dyDescent="0.2">
      <c r="E945" s="4" t="e">
        <f t="shared" si="103"/>
        <v>#VALUE!</v>
      </c>
      <c r="G945" s="9" t="e">
        <f t="shared" si="100"/>
        <v>#VALUE!</v>
      </c>
      <c r="H945" s="9" t="s">
        <v>205</v>
      </c>
      <c r="I945" s="22" t="str">
        <f t="shared" si="97"/>
        <v>676221</v>
      </c>
      <c r="J945" s="22">
        <f t="shared" si="101"/>
        <v>0</v>
      </c>
      <c r="K945" s="22"/>
      <c r="L945" s="23"/>
      <c r="M945" s="22"/>
      <c r="N945" s="23"/>
      <c r="O945" s="24"/>
      <c r="P945" s="24"/>
      <c r="Q945" s="24"/>
      <c r="R945" s="24"/>
      <c r="S945" s="24"/>
      <c r="T945" s="24"/>
      <c r="U945" s="41" t="str">
        <f t="shared" si="98"/>
        <v>Instructional Staff Development Expenditures</v>
      </c>
      <c r="V945" s="48">
        <f>Budget!J109</f>
        <v>0</v>
      </c>
      <c r="W945" s="1" t="e">
        <f t="shared" si="102"/>
        <v>#VALUE!</v>
      </c>
      <c r="Z945" s="1" t="s">
        <v>205</v>
      </c>
      <c r="AA945" s="1">
        <v>303101</v>
      </c>
    </row>
    <row r="946" spans="5:27" x14ac:dyDescent="0.2">
      <c r="E946" s="4" t="e">
        <f t="shared" si="103"/>
        <v>#VALUE!</v>
      </c>
      <c r="G946" s="9" t="e">
        <f t="shared" si="100"/>
        <v>#VALUE!</v>
      </c>
      <c r="H946" s="9" t="s">
        <v>205</v>
      </c>
      <c r="I946" s="22" t="str">
        <f t="shared" si="97"/>
        <v>676306</v>
      </c>
      <c r="J946" s="22">
        <f t="shared" si="101"/>
        <v>0</v>
      </c>
      <c r="K946" s="22"/>
      <c r="L946" s="23"/>
      <c r="M946" s="22"/>
      <c r="N946" s="23"/>
      <c r="O946" s="24"/>
      <c r="P946" s="24"/>
      <c r="Q946" s="24"/>
      <c r="R946" s="24"/>
      <c r="S946" s="24"/>
      <c r="T946" s="24"/>
      <c r="U946" s="41" t="str">
        <f t="shared" si="98"/>
        <v>Copier</v>
      </c>
      <c r="V946" s="48">
        <f>Budget!J110</f>
        <v>0</v>
      </c>
      <c r="W946" s="1" t="e">
        <f t="shared" si="102"/>
        <v>#VALUE!</v>
      </c>
      <c r="Z946" s="1" t="s">
        <v>205</v>
      </c>
      <c r="AA946" s="1">
        <v>303101</v>
      </c>
    </row>
    <row r="947" spans="5:27" x14ac:dyDescent="0.2">
      <c r="E947" s="4" t="e">
        <f t="shared" si="103"/>
        <v>#VALUE!</v>
      </c>
      <c r="G947" s="9" t="e">
        <f t="shared" si="100"/>
        <v>#VALUE!</v>
      </c>
      <c r="H947" s="9" t="s">
        <v>205</v>
      </c>
      <c r="I947" s="22" t="str">
        <f t="shared" ref="I947:I1010" si="104">I779</f>
        <v>676312</v>
      </c>
      <c r="J947" s="22">
        <f t="shared" si="101"/>
        <v>0</v>
      </c>
      <c r="K947" s="22"/>
      <c r="L947" s="23"/>
      <c r="M947" s="22"/>
      <c r="N947" s="23"/>
      <c r="O947" s="24"/>
      <c r="P947" s="24"/>
      <c r="Q947" s="24"/>
      <c r="R947" s="24"/>
      <c r="S947" s="24"/>
      <c r="T947" s="24"/>
      <c r="U947" s="41" t="str">
        <f t="shared" ref="U947:U1010" si="105">U779</f>
        <v>Testing</v>
      </c>
      <c r="V947" s="48">
        <f>Budget!J111</f>
        <v>0</v>
      </c>
      <c r="W947" s="1" t="e">
        <f t="shared" si="102"/>
        <v>#VALUE!</v>
      </c>
      <c r="Z947" s="1" t="s">
        <v>205</v>
      </c>
      <c r="AA947" s="1">
        <v>303101</v>
      </c>
    </row>
    <row r="948" spans="5:27" x14ac:dyDescent="0.2">
      <c r="E948" s="4" t="e">
        <f t="shared" si="103"/>
        <v>#VALUE!</v>
      </c>
      <c r="G948" s="9" t="e">
        <f t="shared" si="100"/>
        <v>#VALUE!</v>
      </c>
      <c r="H948" s="9" t="s">
        <v>205</v>
      </c>
      <c r="I948" s="22" t="str">
        <f t="shared" si="104"/>
        <v>676320</v>
      </c>
      <c r="J948" s="22">
        <f t="shared" si="101"/>
        <v>0</v>
      </c>
      <c r="K948" s="22"/>
      <c r="L948" s="23"/>
      <c r="M948" s="22"/>
      <c r="N948" s="23"/>
      <c r="O948" s="24"/>
      <c r="P948" s="24"/>
      <c r="Q948" s="24"/>
      <c r="R948" s="24"/>
      <c r="S948" s="24"/>
      <c r="T948" s="24"/>
      <c r="U948" s="41" t="str">
        <f t="shared" si="105"/>
        <v>Departmental Expenditures</v>
      </c>
      <c r="V948" s="48">
        <f>Budget!J112</f>
        <v>0</v>
      </c>
      <c r="W948" s="1" t="e">
        <f t="shared" si="102"/>
        <v>#VALUE!</v>
      </c>
      <c r="Z948" s="1" t="s">
        <v>205</v>
      </c>
      <c r="AA948" s="1">
        <v>303101</v>
      </c>
    </row>
    <row r="949" spans="5:27" x14ac:dyDescent="0.2">
      <c r="E949" s="4" t="e">
        <f t="shared" si="103"/>
        <v>#VALUE!</v>
      </c>
      <c r="G949" s="9" t="e">
        <f t="shared" si="100"/>
        <v>#VALUE!</v>
      </c>
      <c r="H949" s="9" t="s">
        <v>205</v>
      </c>
      <c r="I949" s="22" t="str">
        <f t="shared" si="104"/>
        <v>676330</v>
      </c>
      <c r="J949" s="22">
        <f t="shared" si="101"/>
        <v>0</v>
      </c>
      <c r="K949" s="22"/>
      <c r="L949" s="23"/>
      <c r="M949" s="22"/>
      <c r="N949" s="23"/>
      <c r="O949" s="24"/>
      <c r="P949" s="24"/>
      <c r="Q949" s="24"/>
      <c r="R949" s="24"/>
      <c r="S949" s="24"/>
      <c r="T949" s="24"/>
      <c r="U949" s="41" t="str">
        <f t="shared" si="105"/>
        <v>Instructional Supplies</v>
      </c>
      <c r="V949" s="48">
        <f>Budget!J113</f>
        <v>0</v>
      </c>
      <c r="W949" s="1" t="e">
        <f t="shared" si="102"/>
        <v>#VALUE!</v>
      </c>
      <c r="Z949" s="1" t="s">
        <v>205</v>
      </c>
      <c r="AA949" s="1">
        <v>303101</v>
      </c>
    </row>
    <row r="950" spans="5:27" x14ac:dyDescent="0.2">
      <c r="E950" s="4" t="e">
        <f t="shared" si="103"/>
        <v>#VALUE!</v>
      </c>
      <c r="G950" s="9" t="e">
        <f t="shared" si="100"/>
        <v>#VALUE!</v>
      </c>
      <c r="H950" s="9" t="s">
        <v>205</v>
      </c>
      <c r="I950" s="22" t="str">
        <f t="shared" si="104"/>
        <v>676331</v>
      </c>
      <c r="J950" s="22">
        <f t="shared" si="101"/>
        <v>0</v>
      </c>
      <c r="K950" s="22"/>
      <c r="L950" s="23"/>
      <c r="M950" s="22"/>
      <c r="N950" s="23"/>
      <c r="O950" s="24"/>
      <c r="P950" s="24"/>
      <c r="Q950" s="24"/>
      <c r="R950" s="24"/>
      <c r="S950" s="24"/>
      <c r="T950" s="24"/>
      <c r="U950" s="41" t="str">
        <f t="shared" si="105"/>
        <v>Instructional Materials</v>
      </c>
      <c r="V950" s="48">
        <f>Budget!J114</f>
        <v>0</v>
      </c>
      <c r="W950" s="1" t="e">
        <f t="shared" si="102"/>
        <v>#VALUE!</v>
      </c>
      <c r="Z950" s="1" t="s">
        <v>205</v>
      </c>
      <c r="AA950" s="1">
        <v>303101</v>
      </c>
    </row>
    <row r="951" spans="5:27" x14ac:dyDescent="0.2">
      <c r="E951" s="4" t="e">
        <f t="shared" si="103"/>
        <v>#VALUE!</v>
      </c>
      <c r="G951" s="9" t="e">
        <f t="shared" si="100"/>
        <v>#VALUE!</v>
      </c>
      <c r="H951" s="9" t="s">
        <v>205</v>
      </c>
      <c r="I951" s="22" t="str">
        <f t="shared" si="104"/>
        <v>676332</v>
      </c>
      <c r="J951" s="22">
        <f t="shared" si="101"/>
        <v>0</v>
      </c>
      <c r="K951" s="22"/>
      <c r="L951" s="23"/>
      <c r="M951" s="22"/>
      <c r="N951" s="23"/>
      <c r="O951" s="24"/>
      <c r="P951" s="24"/>
      <c r="Q951" s="24"/>
      <c r="R951" s="24"/>
      <c r="S951" s="24"/>
      <c r="T951" s="24"/>
      <c r="U951" s="41" t="str">
        <f t="shared" si="105"/>
        <v>Textbooks</v>
      </c>
      <c r="V951" s="48">
        <f>Budget!J115</f>
        <v>0</v>
      </c>
      <c r="W951" s="1" t="e">
        <f t="shared" si="102"/>
        <v>#VALUE!</v>
      </c>
      <c r="Z951" s="1" t="s">
        <v>205</v>
      </c>
      <c r="AA951" s="1">
        <v>303101</v>
      </c>
    </row>
    <row r="952" spans="5:27" x14ac:dyDescent="0.2">
      <c r="E952" s="4" t="e">
        <f t="shared" si="103"/>
        <v>#VALUE!</v>
      </c>
      <c r="G952" s="9" t="e">
        <f t="shared" si="100"/>
        <v>#VALUE!</v>
      </c>
      <c r="H952" s="9" t="s">
        <v>205</v>
      </c>
      <c r="I952" s="22" t="str">
        <f t="shared" si="104"/>
        <v>676333</v>
      </c>
      <c r="J952" s="22">
        <f t="shared" si="101"/>
        <v>0</v>
      </c>
      <c r="K952" s="22"/>
      <c r="L952" s="23"/>
      <c r="M952" s="22"/>
      <c r="N952" s="23"/>
      <c r="O952" s="24"/>
      <c r="P952" s="24"/>
      <c r="Q952" s="24"/>
      <c r="R952" s="24"/>
      <c r="S952" s="24"/>
      <c r="T952" s="24"/>
      <c r="U952" s="41" t="str">
        <f t="shared" si="105"/>
        <v>Textbooks, Consumable</v>
      </c>
      <c r="V952" s="48">
        <f>Budget!J116</f>
        <v>0</v>
      </c>
      <c r="W952" s="1" t="e">
        <f t="shared" si="102"/>
        <v>#VALUE!</v>
      </c>
      <c r="Z952" s="1" t="s">
        <v>205</v>
      </c>
      <c r="AA952" s="1">
        <v>303101</v>
      </c>
    </row>
    <row r="953" spans="5:27" x14ac:dyDescent="0.2">
      <c r="E953" s="4" t="e">
        <f t="shared" si="103"/>
        <v>#VALUE!</v>
      </c>
      <c r="G953" s="9" t="e">
        <f t="shared" si="100"/>
        <v>#VALUE!</v>
      </c>
      <c r="H953" s="9" t="s">
        <v>205</v>
      </c>
      <c r="I953" s="22" t="str">
        <f t="shared" si="104"/>
        <v>676350</v>
      </c>
      <c r="J953" s="22">
        <f t="shared" si="101"/>
        <v>0</v>
      </c>
      <c r="K953" s="22"/>
      <c r="L953" s="23"/>
      <c r="M953" s="22"/>
      <c r="N953" s="23"/>
      <c r="O953" s="24"/>
      <c r="P953" s="24"/>
      <c r="Q953" s="24"/>
      <c r="R953" s="24"/>
      <c r="S953" s="24"/>
      <c r="T953" s="24"/>
      <c r="U953" s="41" t="str">
        <f t="shared" si="105"/>
        <v>Miscellaneous Instructional Expenditures</v>
      </c>
      <c r="V953" s="48">
        <f>Budget!J117</f>
        <v>0</v>
      </c>
      <c r="W953" s="1" t="e">
        <f t="shared" si="102"/>
        <v>#VALUE!</v>
      </c>
      <c r="Z953" s="1" t="s">
        <v>205</v>
      </c>
      <c r="AA953" s="1">
        <v>303101</v>
      </c>
    </row>
    <row r="954" spans="5:27" x14ac:dyDescent="0.2">
      <c r="E954" s="4" t="e">
        <f t="shared" si="103"/>
        <v>#VALUE!</v>
      </c>
      <c r="G954" s="9" t="e">
        <f t="shared" si="100"/>
        <v>#VALUE!</v>
      </c>
      <c r="H954" s="9" t="s">
        <v>205</v>
      </c>
      <c r="I954" s="22" t="str">
        <f t="shared" si="104"/>
        <v>676405</v>
      </c>
      <c r="J954" s="22">
        <f t="shared" si="101"/>
        <v>0</v>
      </c>
      <c r="K954" s="22"/>
      <c r="L954" s="23"/>
      <c r="M954" s="22"/>
      <c r="N954" s="23"/>
      <c r="O954" s="24"/>
      <c r="P954" s="24"/>
      <c r="Q954" s="24"/>
      <c r="R954" s="24"/>
      <c r="S954" s="24"/>
      <c r="T954" s="24"/>
      <c r="U954" s="41" t="str">
        <f t="shared" si="105"/>
        <v>FacultyTravel, Conferences, Conventions</v>
      </c>
      <c r="V954" s="48">
        <f>Budget!J118</f>
        <v>0</v>
      </c>
      <c r="W954" s="1" t="e">
        <f t="shared" si="102"/>
        <v>#VALUE!</v>
      </c>
      <c r="Z954" s="1" t="s">
        <v>205</v>
      </c>
      <c r="AA954" s="1">
        <v>303101</v>
      </c>
    </row>
    <row r="955" spans="5:27" x14ac:dyDescent="0.2">
      <c r="E955" s="4" t="e">
        <f t="shared" si="103"/>
        <v>#VALUE!</v>
      </c>
      <c r="G955" s="9" t="e">
        <f t="shared" si="100"/>
        <v>#VALUE!</v>
      </c>
      <c r="H955" s="9" t="s">
        <v>205</v>
      </c>
      <c r="I955" s="22" t="str">
        <f t="shared" si="104"/>
        <v>676701</v>
      </c>
      <c r="J955" s="22">
        <f t="shared" si="101"/>
        <v>0</v>
      </c>
      <c r="K955" s="22"/>
      <c r="L955" s="23"/>
      <c r="M955" s="22"/>
      <c r="N955" s="23"/>
      <c r="O955" s="24"/>
      <c r="P955" s="24"/>
      <c r="Q955" s="24"/>
      <c r="R955" s="24"/>
      <c r="S955" s="24"/>
      <c r="T955" s="24"/>
      <c r="U955" s="41" t="str">
        <f t="shared" si="105"/>
        <v>General Instructional Equipment &amp; Furnishings</v>
      </c>
      <c r="V955" s="48">
        <f>Budget!J119</f>
        <v>0</v>
      </c>
      <c r="W955" s="1" t="e">
        <f t="shared" si="102"/>
        <v>#VALUE!</v>
      </c>
      <c r="Z955" s="1" t="s">
        <v>205</v>
      </c>
      <c r="AA955" s="1">
        <v>303101</v>
      </c>
    </row>
    <row r="956" spans="5:27" x14ac:dyDescent="0.2">
      <c r="E956" s="4" t="e">
        <f t="shared" si="103"/>
        <v>#VALUE!</v>
      </c>
      <c r="G956" s="9" t="e">
        <f t="shared" si="100"/>
        <v>#VALUE!</v>
      </c>
      <c r="H956" s="9" t="s">
        <v>205</v>
      </c>
      <c r="I956" s="22" t="str">
        <f t="shared" si="104"/>
        <v>696303</v>
      </c>
      <c r="J956" s="22">
        <f t="shared" si="101"/>
        <v>0</v>
      </c>
      <c r="K956" s="22"/>
      <c r="L956" s="23"/>
      <c r="M956" s="22"/>
      <c r="N956" s="23"/>
      <c r="O956" s="24"/>
      <c r="P956" s="24"/>
      <c r="Q956" s="24"/>
      <c r="R956" s="24"/>
      <c r="S956" s="24"/>
      <c r="T956" s="24"/>
      <c r="U956" s="41" t="str">
        <f t="shared" si="105"/>
        <v>Books and Periodicals</v>
      </c>
      <c r="V956" s="48">
        <f>Budget!J120</f>
        <v>0</v>
      </c>
      <c r="W956" s="1" t="e">
        <f t="shared" si="102"/>
        <v>#VALUE!</v>
      </c>
      <c r="Z956" s="1" t="s">
        <v>205</v>
      </c>
      <c r="AA956" s="1">
        <v>303101</v>
      </c>
    </row>
    <row r="957" spans="5:27" x14ac:dyDescent="0.2">
      <c r="E957" s="4" t="e">
        <f t="shared" si="103"/>
        <v>#VALUE!</v>
      </c>
      <c r="G957" s="9" t="e">
        <f t="shared" si="100"/>
        <v>#VALUE!</v>
      </c>
      <c r="H957" s="9" t="s">
        <v>205</v>
      </c>
      <c r="I957" s="22" t="str">
        <f t="shared" si="104"/>
        <v>696308</v>
      </c>
      <c r="J957" s="22">
        <f t="shared" si="101"/>
        <v>0</v>
      </c>
      <c r="K957" s="22"/>
      <c r="L957" s="23"/>
      <c r="M957" s="22"/>
      <c r="N957" s="23"/>
      <c r="O957" s="24"/>
      <c r="P957" s="24"/>
      <c r="Q957" s="24"/>
      <c r="R957" s="24"/>
      <c r="S957" s="24"/>
      <c r="T957" s="24"/>
      <c r="U957" s="41" t="str">
        <f t="shared" si="105"/>
        <v>Technology Services / Supplies</v>
      </c>
      <c r="V957" s="48">
        <f>Budget!J121</f>
        <v>0</v>
      </c>
      <c r="W957" s="1" t="e">
        <f t="shared" si="102"/>
        <v>#VALUE!</v>
      </c>
      <c r="Z957" s="1" t="s">
        <v>205</v>
      </c>
      <c r="AA957" s="1">
        <v>303101</v>
      </c>
    </row>
    <row r="958" spans="5:27" x14ac:dyDescent="0.2">
      <c r="E958" s="4" t="e">
        <f t="shared" si="103"/>
        <v>#VALUE!</v>
      </c>
      <c r="G958" s="9" t="e">
        <f t="shared" si="100"/>
        <v>#VALUE!</v>
      </c>
      <c r="H958" s="9" t="s">
        <v>205</v>
      </c>
      <c r="I958" s="22" t="str">
        <f t="shared" si="104"/>
        <v>696350</v>
      </c>
      <c r="J958" s="22">
        <f t="shared" si="101"/>
        <v>0</v>
      </c>
      <c r="K958" s="22"/>
      <c r="L958" s="23"/>
      <c r="M958" s="22"/>
      <c r="N958" s="23"/>
      <c r="O958" s="24"/>
      <c r="P958" s="24"/>
      <c r="Q958" s="24"/>
      <c r="R958" s="24"/>
      <c r="S958" s="24"/>
      <c r="T958" s="24"/>
      <c r="U958" s="41" t="str">
        <f t="shared" si="105"/>
        <v>Miscellaneous Library / Media Expenditures</v>
      </c>
      <c r="V958" s="48">
        <f>Budget!J122</f>
        <v>0</v>
      </c>
      <c r="W958" s="1" t="e">
        <f t="shared" si="102"/>
        <v>#VALUE!</v>
      </c>
      <c r="Z958" s="1" t="s">
        <v>205</v>
      </c>
      <c r="AA958" s="1">
        <v>303101</v>
      </c>
    </row>
    <row r="959" spans="5:27" x14ac:dyDescent="0.2">
      <c r="E959" s="4" t="e">
        <f t="shared" si="103"/>
        <v>#VALUE!</v>
      </c>
      <c r="G959" s="9" t="e">
        <f t="shared" si="100"/>
        <v>#VALUE!</v>
      </c>
      <c r="H959" s="9" t="s">
        <v>205</v>
      </c>
      <c r="I959" s="22" t="str">
        <f t="shared" si="104"/>
        <v>696701</v>
      </c>
      <c r="J959" s="22">
        <f t="shared" si="101"/>
        <v>0</v>
      </c>
      <c r="K959" s="22"/>
      <c r="L959" s="23"/>
      <c r="M959" s="22"/>
      <c r="N959" s="23"/>
      <c r="O959" s="24"/>
      <c r="P959" s="24"/>
      <c r="Q959" s="24"/>
      <c r="R959" s="24"/>
      <c r="S959" s="24"/>
      <c r="T959" s="24"/>
      <c r="U959" s="41" t="str">
        <f t="shared" si="105"/>
        <v>Minor Technology Equipment</v>
      </c>
      <c r="V959" s="48">
        <f>Budget!J123</f>
        <v>0</v>
      </c>
      <c r="W959" s="1" t="e">
        <f t="shared" si="102"/>
        <v>#VALUE!</v>
      </c>
      <c r="Z959" s="1" t="s">
        <v>205</v>
      </c>
      <c r="AA959" s="1">
        <v>303101</v>
      </c>
    </row>
    <row r="960" spans="5:27" x14ac:dyDescent="0.2">
      <c r="E960" s="4" t="e">
        <f t="shared" si="103"/>
        <v>#VALUE!</v>
      </c>
      <c r="G960" s="9" t="e">
        <f t="shared" si="100"/>
        <v>#VALUE!</v>
      </c>
      <c r="H960" s="9" t="s">
        <v>205</v>
      </c>
      <c r="I960" s="22" t="str">
        <f t="shared" si="104"/>
        <v>716004</v>
      </c>
      <c r="J960" s="22">
        <f t="shared" si="101"/>
        <v>0</v>
      </c>
      <c r="K960" s="22"/>
      <c r="L960" s="23"/>
      <c r="M960" s="22"/>
      <c r="N960" s="23"/>
      <c r="O960" s="24"/>
      <c r="P960" s="24"/>
      <c r="Q960" s="24"/>
      <c r="R960" s="24"/>
      <c r="S960" s="24"/>
      <c r="T960" s="24"/>
      <c r="U960" s="41" t="str">
        <f t="shared" si="105"/>
        <v>Maintenance/Janitorial Salaries</v>
      </c>
      <c r="V960" s="48">
        <f>Budget!J124</f>
        <v>0</v>
      </c>
      <c r="W960" s="1" t="e">
        <f t="shared" si="102"/>
        <v>#VALUE!</v>
      </c>
      <c r="Z960" s="1" t="s">
        <v>205</v>
      </c>
      <c r="AA960" s="1">
        <v>303101</v>
      </c>
    </row>
    <row r="961" spans="5:27" x14ac:dyDescent="0.2">
      <c r="E961" s="4" t="e">
        <f t="shared" si="103"/>
        <v>#VALUE!</v>
      </c>
      <c r="G961" s="9" t="e">
        <f t="shared" si="100"/>
        <v>#VALUE!</v>
      </c>
      <c r="H961" s="9" t="s">
        <v>205</v>
      </c>
      <c r="I961" s="22" t="str">
        <f t="shared" si="104"/>
        <v>716101</v>
      </c>
      <c r="J961" s="22">
        <f t="shared" si="101"/>
        <v>0</v>
      </c>
      <c r="K961" s="22"/>
      <c r="L961" s="23"/>
      <c r="M961" s="22"/>
      <c r="N961" s="23"/>
      <c r="O961" s="24"/>
      <c r="P961" s="24"/>
      <c r="Q961" s="24"/>
      <c r="R961" s="24"/>
      <c r="S961" s="24"/>
      <c r="T961" s="24"/>
      <c r="U961" s="41" t="str">
        <f t="shared" si="105"/>
        <v>SS Taxes, Employer Share - Maintenance</v>
      </c>
      <c r="V961" s="48">
        <f>Budget!J125</f>
        <v>0</v>
      </c>
      <c r="W961" s="1" t="e">
        <f t="shared" si="102"/>
        <v>#VALUE!</v>
      </c>
      <c r="Z961" s="1" t="s">
        <v>205</v>
      </c>
      <c r="AA961" s="1">
        <v>303101</v>
      </c>
    </row>
    <row r="962" spans="5:27" x14ac:dyDescent="0.2">
      <c r="E962" s="4" t="e">
        <f t="shared" si="103"/>
        <v>#VALUE!</v>
      </c>
      <c r="G962" s="9" t="e">
        <f t="shared" si="100"/>
        <v>#VALUE!</v>
      </c>
      <c r="H962" s="9" t="s">
        <v>205</v>
      </c>
      <c r="I962" s="22" t="str">
        <f t="shared" si="104"/>
        <v>716102</v>
      </c>
      <c r="J962" s="22">
        <f t="shared" si="101"/>
        <v>0</v>
      </c>
      <c r="K962" s="22"/>
      <c r="L962" s="23"/>
      <c r="M962" s="22"/>
      <c r="N962" s="23"/>
      <c r="O962" s="24"/>
      <c r="P962" s="24"/>
      <c r="Q962" s="24"/>
      <c r="R962" s="24"/>
      <c r="S962" s="24"/>
      <c r="T962" s="24"/>
      <c r="U962" s="41" t="str">
        <f t="shared" si="105"/>
        <v>Life &amp; Disability Insurance - Maintenance</v>
      </c>
      <c r="V962" s="48">
        <f>Budget!J126</f>
        <v>0</v>
      </c>
      <c r="W962" s="1" t="e">
        <f t="shared" si="102"/>
        <v>#VALUE!</v>
      </c>
      <c r="Z962" s="1" t="s">
        <v>205</v>
      </c>
      <c r="AA962" s="1">
        <v>303101</v>
      </c>
    </row>
    <row r="963" spans="5:27" x14ac:dyDescent="0.2">
      <c r="E963" s="4" t="e">
        <f t="shared" si="103"/>
        <v>#VALUE!</v>
      </c>
      <c r="G963" s="9" t="e">
        <f t="shared" si="100"/>
        <v>#VALUE!</v>
      </c>
      <c r="H963" s="9" t="s">
        <v>205</v>
      </c>
      <c r="I963" s="22" t="str">
        <f t="shared" si="104"/>
        <v>716106</v>
      </c>
      <c r="J963" s="22">
        <f t="shared" si="101"/>
        <v>0</v>
      </c>
      <c r="K963" s="22"/>
      <c r="L963" s="23"/>
      <c r="M963" s="22"/>
      <c r="N963" s="23"/>
      <c r="O963" s="24"/>
      <c r="P963" s="24"/>
      <c r="Q963" s="24"/>
      <c r="R963" s="24"/>
      <c r="S963" s="24"/>
      <c r="T963" s="24"/>
      <c r="U963" s="41" t="str">
        <f t="shared" si="105"/>
        <v>Retirement - Maintenance</v>
      </c>
      <c r="V963" s="48">
        <f>Budget!J127</f>
        <v>0</v>
      </c>
      <c r="W963" s="1" t="e">
        <f t="shared" si="102"/>
        <v>#VALUE!</v>
      </c>
      <c r="Z963" s="1" t="s">
        <v>205</v>
      </c>
      <c r="AA963" s="1">
        <v>303101</v>
      </c>
    </row>
    <row r="964" spans="5:27" x14ac:dyDescent="0.2">
      <c r="E964" s="4" t="e">
        <f t="shared" si="103"/>
        <v>#VALUE!</v>
      </c>
      <c r="G964" s="9" t="e">
        <f t="shared" si="100"/>
        <v>#VALUE!</v>
      </c>
      <c r="H964" s="9" t="s">
        <v>205</v>
      </c>
      <c r="I964" s="22" t="str">
        <f t="shared" si="104"/>
        <v>716111</v>
      </c>
      <c r="J964" s="22">
        <f t="shared" si="101"/>
        <v>0</v>
      </c>
      <c r="K964" s="22"/>
      <c r="L964" s="23"/>
      <c r="M964" s="22"/>
      <c r="N964" s="23"/>
      <c r="O964" s="24"/>
      <c r="P964" s="24"/>
      <c r="Q964" s="24"/>
      <c r="R964" s="24"/>
      <c r="S964" s="24"/>
      <c r="T964" s="24"/>
      <c r="U964" s="41" t="str">
        <f t="shared" si="105"/>
        <v>Health Insurance - Maintenance</v>
      </c>
      <c r="V964" s="48">
        <f>Budget!J128</f>
        <v>0</v>
      </c>
      <c r="W964" s="1" t="e">
        <f t="shared" si="102"/>
        <v>#VALUE!</v>
      </c>
      <c r="Z964" s="1" t="s">
        <v>205</v>
      </c>
      <c r="AA964" s="1">
        <v>303101</v>
      </c>
    </row>
    <row r="965" spans="5:27" x14ac:dyDescent="0.2">
      <c r="E965" s="4" t="e">
        <f t="shared" si="103"/>
        <v>#VALUE!</v>
      </c>
      <c r="G965" s="9" t="e">
        <f t="shared" si="100"/>
        <v>#VALUE!</v>
      </c>
      <c r="H965" s="9" t="s">
        <v>205</v>
      </c>
      <c r="I965" s="22" t="str">
        <f t="shared" si="104"/>
        <v>736350</v>
      </c>
      <c r="J965" s="22">
        <f t="shared" si="101"/>
        <v>0</v>
      </c>
      <c r="K965" s="22"/>
      <c r="L965" s="23"/>
      <c r="M965" s="22"/>
      <c r="N965" s="23"/>
      <c r="O965" s="24"/>
      <c r="P965" s="24"/>
      <c r="Q965" s="24"/>
      <c r="R965" s="24"/>
      <c r="S965" s="24"/>
      <c r="T965" s="24"/>
      <c r="U965" s="41" t="str">
        <f t="shared" si="105"/>
        <v>Miscellaneous Facility Operation Expenditures</v>
      </c>
      <c r="V965" s="48">
        <f>Budget!J129</f>
        <v>0</v>
      </c>
      <c r="W965" s="1" t="e">
        <f t="shared" si="102"/>
        <v>#VALUE!</v>
      </c>
      <c r="Z965" s="1" t="s">
        <v>205</v>
      </c>
      <c r="AA965" s="1">
        <v>303101</v>
      </c>
    </row>
    <row r="966" spans="5:27" x14ac:dyDescent="0.2">
      <c r="E966" s="4" t="e">
        <f t="shared" si="103"/>
        <v>#VALUE!</v>
      </c>
      <c r="G966" s="9" t="e">
        <f t="shared" si="100"/>
        <v>#VALUE!</v>
      </c>
      <c r="H966" s="9" t="s">
        <v>205</v>
      </c>
      <c r="I966" s="22" t="str">
        <f t="shared" si="104"/>
        <v>736701</v>
      </c>
      <c r="J966" s="22">
        <f t="shared" si="101"/>
        <v>0</v>
      </c>
      <c r="K966" s="22"/>
      <c r="L966" s="23"/>
      <c r="M966" s="22"/>
      <c r="N966" s="23"/>
      <c r="O966" s="24"/>
      <c r="P966" s="24"/>
      <c r="Q966" s="24"/>
      <c r="R966" s="24"/>
      <c r="S966" s="24"/>
      <c r="T966" s="24"/>
      <c r="U966" s="41" t="str">
        <f t="shared" si="105"/>
        <v>Facility Equipment</v>
      </c>
      <c r="V966" s="48">
        <f>Budget!J130</f>
        <v>0</v>
      </c>
      <c r="W966" s="1" t="e">
        <f t="shared" si="102"/>
        <v>#VALUE!</v>
      </c>
      <c r="Z966" s="1" t="s">
        <v>205</v>
      </c>
      <c r="AA966" s="1">
        <v>303101</v>
      </c>
    </row>
    <row r="967" spans="5:27" x14ac:dyDescent="0.2">
      <c r="E967" s="4" t="e">
        <f t="shared" si="103"/>
        <v>#VALUE!</v>
      </c>
      <c r="G967" s="9" t="e">
        <f t="shared" si="100"/>
        <v>#VALUE!</v>
      </c>
      <c r="H967" s="9" t="s">
        <v>205</v>
      </c>
      <c r="I967" s="22" t="str">
        <f t="shared" si="104"/>
        <v>736802</v>
      </c>
      <c r="J967" s="22">
        <f t="shared" si="101"/>
        <v>0</v>
      </c>
      <c r="K967" s="22"/>
      <c r="L967" s="23"/>
      <c r="M967" s="22"/>
      <c r="N967" s="23"/>
      <c r="O967" s="24"/>
      <c r="P967" s="24"/>
      <c r="Q967" s="24"/>
      <c r="R967" s="24"/>
      <c r="S967" s="24"/>
      <c r="T967" s="24"/>
      <c r="U967" s="41" t="str">
        <f t="shared" si="105"/>
        <v>Utilities</v>
      </c>
      <c r="V967" s="48">
        <f>Budget!J131</f>
        <v>0</v>
      </c>
      <c r="W967" s="1" t="e">
        <f t="shared" si="102"/>
        <v>#VALUE!</v>
      </c>
      <c r="Z967" s="1" t="s">
        <v>205</v>
      </c>
      <c r="AA967" s="1">
        <v>303101</v>
      </c>
    </row>
    <row r="968" spans="5:27" x14ac:dyDescent="0.2">
      <c r="E968" s="4" t="e">
        <f t="shared" si="103"/>
        <v>#VALUE!</v>
      </c>
      <c r="G968" s="9" t="e">
        <f t="shared" si="100"/>
        <v>#VALUE!</v>
      </c>
      <c r="H968" s="9" t="s">
        <v>205</v>
      </c>
      <c r="I968" s="22" t="str">
        <f t="shared" si="104"/>
        <v>736803</v>
      </c>
      <c r="J968" s="22">
        <f t="shared" si="101"/>
        <v>0</v>
      </c>
      <c r="K968" s="22"/>
      <c r="L968" s="23"/>
      <c r="M968" s="22"/>
      <c r="N968" s="23"/>
      <c r="O968" s="24"/>
      <c r="P968" s="24"/>
      <c r="Q968" s="24"/>
      <c r="R968" s="24"/>
      <c r="S968" s="24"/>
      <c r="T968" s="24"/>
      <c r="U968" s="41" t="str">
        <f t="shared" si="105"/>
        <v>General Repairs and Maintenance</v>
      </c>
      <c r="V968" s="48">
        <f>Budget!J132</f>
        <v>0</v>
      </c>
      <c r="W968" s="1" t="e">
        <f t="shared" si="102"/>
        <v>#VALUE!</v>
      </c>
      <c r="Z968" s="1" t="s">
        <v>205</v>
      </c>
      <c r="AA968" s="1">
        <v>303101</v>
      </c>
    </row>
    <row r="969" spans="5:27" x14ac:dyDescent="0.2">
      <c r="E969" s="4" t="e">
        <f t="shared" si="103"/>
        <v>#VALUE!</v>
      </c>
      <c r="G969" s="9" t="e">
        <f t="shared" si="100"/>
        <v>#VALUE!</v>
      </c>
      <c r="H969" s="9" t="s">
        <v>205</v>
      </c>
      <c r="I969" s="22" t="str">
        <f t="shared" si="104"/>
        <v>736804</v>
      </c>
      <c r="J969" s="22">
        <f t="shared" si="101"/>
        <v>0</v>
      </c>
      <c r="K969" s="22"/>
      <c r="L969" s="23"/>
      <c r="M969" s="22"/>
      <c r="N969" s="23"/>
      <c r="O969" s="24"/>
      <c r="P969" s="24"/>
      <c r="Q969" s="24"/>
      <c r="R969" s="24"/>
      <c r="S969" s="24"/>
      <c r="T969" s="24"/>
      <c r="U969" s="41" t="str">
        <f t="shared" si="105"/>
        <v>Contracted Services / Janitorial Services</v>
      </c>
      <c r="V969" s="48">
        <f>Budget!J133</f>
        <v>0</v>
      </c>
      <c r="W969" s="1" t="e">
        <f t="shared" si="102"/>
        <v>#VALUE!</v>
      </c>
      <c r="Z969" s="1" t="s">
        <v>205</v>
      </c>
      <c r="AA969" s="1">
        <v>303101</v>
      </c>
    </row>
    <row r="970" spans="5:27" x14ac:dyDescent="0.2">
      <c r="E970" s="4" t="e">
        <f t="shared" si="103"/>
        <v>#VALUE!</v>
      </c>
      <c r="G970" s="9" t="e">
        <f t="shared" si="100"/>
        <v>#VALUE!</v>
      </c>
      <c r="H970" s="9" t="s">
        <v>205</v>
      </c>
      <c r="I970" s="22" t="str">
        <f t="shared" si="104"/>
        <v>736811</v>
      </c>
      <c r="J970" s="22">
        <f t="shared" si="101"/>
        <v>0</v>
      </c>
      <c r="K970" s="22"/>
      <c r="L970" s="23"/>
      <c r="M970" s="22"/>
      <c r="N970" s="23"/>
      <c r="O970" s="24"/>
      <c r="P970" s="24"/>
      <c r="Q970" s="24"/>
      <c r="R970" s="24"/>
      <c r="S970" s="24"/>
      <c r="T970" s="24"/>
      <c r="U970" s="41" t="str">
        <f t="shared" si="105"/>
        <v>Facility and Maintenance Supplies</v>
      </c>
      <c r="V970" s="48">
        <f>Budget!J134</f>
        <v>0</v>
      </c>
      <c r="W970" s="1" t="e">
        <f t="shared" si="102"/>
        <v>#VALUE!</v>
      </c>
      <c r="Z970" s="1" t="s">
        <v>205</v>
      </c>
      <c r="AA970" s="1">
        <v>303101</v>
      </c>
    </row>
    <row r="971" spans="5:27" x14ac:dyDescent="0.2">
      <c r="E971" s="4" t="e">
        <f t="shared" si="103"/>
        <v>#VALUE!</v>
      </c>
      <c r="G971" s="9" t="e">
        <f t="shared" si="100"/>
        <v>#VALUE!</v>
      </c>
      <c r="H971" s="9" t="s">
        <v>205</v>
      </c>
      <c r="I971" s="22" t="str">
        <f t="shared" si="104"/>
        <v>736824</v>
      </c>
      <c r="J971" s="22">
        <f t="shared" si="101"/>
        <v>0</v>
      </c>
      <c r="K971" s="22"/>
      <c r="L971" s="23"/>
      <c r="M971" s="22"/>
      <c r="N971" s="23"/>
      <c r="O971" s="24"/>
      <c r="P971" s="24"/>
      <c r="Q971" s="24"/>
      <c r="R971" s="24"/>
      <c r="S971" s="24"/>
      <c r="T971" s="24"/>
      <c r="U971" s="41" t="str">
        <f t="shared" si="105"/>
        <v>School Property Insurance</v>
      </c>
      <c r="V971" s="48">
        <f>Budget!J135</f>
        <v>0</v>
      </c>
      <c r="W971" s="1" t="e">
        <f t="shared" si="102"/>
        <v>#VALUE!</v>
      </c>
      <c r="Z971" s="1" t="s">
        <v>205</v>
      </c>
      <c r="AA971" s="1">
        <v>303101</v>
      </c>
    </row>
    <row r="972" spans="5:27" x14ac:dyDescent="0.2">
      <c r="E972" s="4" t="e">
        <f t="shared" si="103"/>
        <v>#VALUE!</v>
      </c>
      <c r="G972" s="9" t="e">
        <f t="shared" si="100"/>
        <v>#VALUE!</v>
      </c>
      <c r="H972" s="9" t="s">
        <v>205</v>
      </c>
      <c r="I972" s="22" t="str">
        <f t="shared" si="104"/>
        <v>746103</v>
      </c>
      <c r="J972" s="22">
        <f t="shared" si="101"/>
        <v>0</v>
      </c>
      <c r="K972" s="22"/>
      <c r="L972" s="23"/>
      <c r="M972" s="22"/>
      <c r="N972" s="23"/>
      <c r="O972" s="24"/>
      <c r="P972" s="24"/>
      <c r="Q972" s="24"/>
      <c r="R972" s="24"/>
      <c r="S972" s="24"/>
      <c r="T972" s="24"/>
      <c r="U972" s="41" t="str">
        <f t="shared" si="105"/>
        <v>Workers' Compensation Insurance</v>
      </c>
      <c r="V972" s="48">
        <f>Budget!J136</f>
        <v>0</v>
      </c>
      <c r="W972" s="1" t="e">
        <f t="shared" si="102"/>
        <v>#VALUE!</v>
      </c>
      <c r="Z972" s="1" t="s">
        <v>205</v>
      </c>
      <c r="AA972" s="1">
        <v>303101</v>
      </c>
    </row>
    <row r="973" spans="5:27" x14ac:dyDescent="0.2">
      <c r="E973" s="4" t="e">
        <f t="shared" si="103"/>
        <v>#VALUE!</v>
      </c>
      <c r="G973" s="9" t="e">
        <f t="shared" si="100"/>
        <v>#VALUE!</v>
      </c>
      <c r="H973" s="9" t="s">
        <v>205</v>
      </c>
      <c r="I973" s="22" t="str">
        <f t="shared" si="104"/>
        <v>746502</v>
      </c>
      <c r="J973" s="22">
        <f t="shared" si="101"/>
        <v>0</v>
      </c>
      <c r="K973" s="22"/>
      <c r="L973" s="23"/>
      <c r="M973" s="22"/>
      <c r="N973" s="23"/>
      <c r="O973" s="24"/>
      <c r="P973" s="24"/>
      <c r="Q973" s="24"/>
      <c r="R973" s="24"/>
      <c r="S973" s="24"/>
      <c r="T973" s="24"/>
      <c r="U973" s="41" t="str">
        <f t="shared" si="105"/>
        <v>Vehicles</v>
      </c>
      <c r="V973" s="48">
        <f>Budget!J137</f>
        <v>0</v>
      </c>
      <c r="W973" s="1" t="e">
        <f t="shared" ref="W973:W1004" si="106">$H$6</f>
        <v>#VALUE!</v>
      </c>
      <c r="Z973" s="1" t="s">
        <v>205</v>
      </c>
      <c r="AA973" s="1">
        <v>303101</v>
      </c>
    </row>
    <row r="974" spans="5:27" x14ac:dyDescent="0.2">
      <c r="E974" s="4" t="e">
        <f t="shared" si="103"/>
        <v>#VALUE!</v>
      </c>
      <c r="G974" s="9" t="e">
        <f t="shared" si="100"/>
        <v>#VALUE!</v>
      </c>
      <c r="H974" s="9" t="s">
        <v>205</v>
      </c>
      <c r="I974" s="22" t="str">
        <f t="shared" si="104"/>
        <v>746505</v>
      </c>
      <c r="J974" s="22">
        <f t="shared" ref="J974:J1017" si="107">$D$4</f>
        <v>0</v>
      </c>
      <c r="K974" s="22"/>
      <c r="L974" s="23"/>
      <c r="M974" s="22"/>
      <c r="N974" s="23"/>
      <c r="O974" s="24"/>
      <c r="P974" s="24"/>
      <c r="Q974" s="24"/>
      <c r="R974" s="24"/>
      <c r="S974" s="24"/>
      <c r="T974" s="24"/>
      <c r="U974" s="41" t="str">
        <f t="shared" si="105"/>
        <v>Automobile Insurance</v>
      </c>
      <c r="V974" s="48">
        <f>Budget!J138</f>
        <v>0</v>
      </c>
      <c r="W974" s="1" t="e">
        <f t="shared" si="106"/>
        <v>#VALUE!</v>
      </c>
      <c r="Z974" s="1" t="s">
        <v>205</v>
      </c>
      <c r="AA974" s="1">
        <v>303101</v>
      </c>
    </row>
    <row r="975" spans="5:27" x14ac:dyDescent="0.2">
      <c r="E975" s="4" t="e">
        <f t="shared" si="103"/>
        <v>#VALUE!</v>
      </c>
      <c r="G975" s="9" t="e">
        <f t="shared" si="100"/>
        <v>#VALUE!</v>
      </c>
      <c r="H975" s="9" t="s">
        <v>205</v>
      </c>
      <c r="I975" s="22" t="str">
        <f t="shared" si="104"/>
        <v>746520</v>
      </c>
      <c r="J975" s="22">
        <f t="shared" si="107"/>
        <v>0</v>
      </c>
      <c r="K975" s="22"/>
      <c r="L975" s="23"/>
      <c r="M975" s="22"/>
      <c r="N975" s="23"/>
      <c r="O975" s="24"/>
      <c r="P975" s="24"/>
      <c r="Q975" s="24"/>
      <c r="R975" s="24"/>
      <c r="S975" s="24"/>
      <c r="T975" s="24"/>
      <c r="U975" s="41" t="str">
        <f t="shared" si="105"/>
        <v>Depreciation Expense</v>
      </c>
      <c r="V975" s="48">
        <f>Budget!J139</f>
        <v>0</v>
      </c>
      <c r="W975" s="1" t="e">
        <f t="shared" si="106"/>
        <v>#VALUE!</v>
      </c>
      <c r="Z975" s="1" t="s">
        <v>205</v>
      </c>
      <c r="AA975" s="1">
        <v>303101</v>
      </c>
    </row>
    <row r="976" spans="5:27" x14ac:dyDescent="0.2">
      <c r="E976" s="4" t="e">
        <f t="shared" si="103"/>
        <v>#VALUE!</v>
      </c>
      <c r="G976" s="9" t="e">
        <f t="shared" ref="G976:G1021" si="108">"BV-"&amp;J976&amp;TEXT(E976,"mmyy")</f>
        <v>#VALUE!</v>
      </c>
      <c r="H976" s="9" t="s">
        <v>205</v>
      </c>
      <c r="I976" s="22" t="str">
        <f t="shared" si="104"/>
        <v>756004</v>
      </c>
      <c r="J976" s="22">
        <f t="shared" si="107"/>
        <v>0</v>
      </c>
      <c r="K976" s="22"/>
      <c r="L976" s="23"/>
      <c r="M976" s="22"/>
      <c r="N976" s="23"/>
      <c r="O976" s="24"/>
      <c r="P976" s="24"/>
      <c r="Q976" s="24"/>
      <c r="R976" s="24"/>
      <c r="S976" s="24"/>
      <c r="T976" s="24"/>
      <c r="U976" s="41" t="str">
        <f t="shared" si="105"/>
        <v>Extracurricular Salaries</v>
      </c>
      <c r="V976" s="48">
        <f>Budget!J140</f>
        <v>0</v>
      </c>
      <c r="W976" s="1" t="e">
        <f t="shared" si="106"/>
        <v>#VALUE!</v>
      </c>
      <c r="Z976" s="1" t="s">
        <v>205</v>
      </c>
      <c r="AA976" s="1">
        <v>303101</v>
      </c>
    </row>
    <row r="977" spans="5:27" x14ac:dyDescent="0.2">
      <c r="E977" s="4" t="e">
        <f t="shared" si="103"/>
        <v>#VALUE!</v>
      </c>
      <c r="G977" s="9" t="e">
        <f t="shared" si="108"/>
        <v>#VALUE!</v>
      </c>
      <c r="H977" s="9" t="s">
        <v>205</v>
      </c>
      <c r="I977" s="22" t="str">
        <f t="shared" si="104"/>
        <v>756101</v>
      </c>
      <c r="J977" s="22">
        <f t="shared" si="107"/>
        <v>0</v>
      </c>
      <c r="K977" s="22"/>
      <c r="L977" s="23"/>
      <c r="M977" s="22"/>
      <c r="N977" s="23"/>
      <c r="O977" s="24"/>
      <c r="P977" s="24"/>
      <c r="Q977" s="24"/>
      <c r="R977" s="24"/>
      <c r="S977" s="24"/>
      <c r="T977" s="24"/>
      <c r="U977" s="41" t="str">
        <f t="shared" si="105"/>
        <v>SS Taxes, Employer Share - Extracurricular</v>
      </c>
      <c r="V977" s="48">
        <f>Budget!J141</f>
        <v>0</v>
      </c>
      <c r="W977" s="1" t="e">
        <f t="shared" si="106"/>
        <v>#VALUE!</v>
      </c>
      <c r="Z977" s="1" t="s">
        <v>205</v>
      </c>
      <c r="AA977" s="1">
        <v>303101</v>
      </c>
    </row>
    <row r="978" spans="5:27" x14ac:dyDescent="0.2">
      <c r="E978" s="4" t="e">
        <f t="shared" si="103"/>
        <v>#VALUE!</v>
      </c>
      <c r="G978" s="9" t="e">
        <f t="shared" si="108"/>
        <v>#VALUE!</v>
      </c>
      <c r="H978" s="9" t="s">
        <v>205</v>
      </c>
      <c r="I978" s="22" t="str">
        <f t="shared" si="104"/>
        <v>756102</v>
      </c>
      <c r="J978" s="22">
        <f t="shared" si="107"/>
        <v>0</v>
      </c>
      <c r="K978" s="22"/>
      <c r="L978" s="23"/>
      <c r="M978" s="22"/>
      <c r="N978" s="23"/>
      <c r="O978" s="24"/>
      <c r="P978" s="24"/>
      <c r="Q978" s="24"/>
      <c r="R978" s="24"/>
      <c r="S978" s="24"/>
      <c r="T978" s="24"/>
      <c r="U978" s="41" t="str">
        <f t="shared" si="105"/>
        <v>Life &amp; Disability Insurance - Extracurricular</v>
      </c>
      <c r="V978" s="48">
        <f>Budget!J142</f>
        <v>0</v>
      </c>
      <c r="W978" s="1" t="e">
        <f t="shared" si="106"/>
        <v>#VALUE!</v>
      </c>
      <c r="Z978" s="1" t="s">
        <v>205</v>
      </c>
      <c r="AA978" s="1">
        <v>303101</v>
      </c>
    </row>
    <row r="979" spans="5:27" x14ac:dyDescent="0.2">
      <c r="E979" s="4" t="e">
        <f t="shared" si="103"/>
        <v>#VALUE!</v>
      </c>
      <c r="G979" s="9" t="e">
        <f t="shared" si="108"/>
        <v>#VALUE!</v>
      </c>
      <c r="H979" s="9" t="s">
        <v>205</v>
      </c>
      <c r="I979" s="22" t="str">
        <f t="shared" si="104"/>
        <v>756106</v>
      </c>
      <c r="J979" s="22">
        <f t="shared" si="107"/>
        <v>0</v>
      </c>
      <c r="K979" s="22"/>
      <c r="L979" s="23"/>
      <c r="M979" s="22"/>
      <c r="N979" s="23"/>
      <c r="O979" s="24"/>
      <c r="P979" s="24"/>
      <c r="Q979" s="24"/>
      <c r="R979" s="24"/>
      <c r="S979" s="24"/>
      <c r="T979" s="24"/>
      <c r="U979" s="41" t="str">
        <f t="shared" si="105"/>
        <v>Retirement - Extracurricular</v>
      </c>
      <c r="V979" s="48">
        <f>Budget!J143</f>
        <v>0</v>
      </c>
      <c r="W979" s="1" t="e">
        <f t="shared" si="106"/>
        <v>#VALUE!</v>
      </c>
      <c r="Z979" s="1" t="s">
        <v>205</v>
      </c>
      <c r="AA979" s="1">
        <v>303101</v>
      </c>
    </row>
    <row r="980" spans="5:27" x14ac:dyDescent="0.2">
      <c r="E980" s="4" t="e">
        <f t="shared" si="103"/>
        <v>#VALUE!</v>
      </c>
      <c r="G980" s="9" t="e">
        <f t="shared" si="108"/>
        <v>#VALUE!</v>
      </c>
      <c r="H980" s="9" t="s">
        <v>205</v>
      </c>
      <c r="I980" s="22" t="str">
        <f t="shared" si="104"/>
        <v>756111</v>
      </c>
      <c r="J980" s="22">
        <f t="shared" si="107"/>
        <v>0</v>
      </c>
      <c r="K980" s="22"/>
      <c r="L980" s="23"/>
      <c r="M980" s="22"/>
      <c r="N980" s="23"/>
      <c r="O980" s="24"/>
      <c r="P980" s="24"/>
      <c r="Q980" s="24"/>
      <c r="R980" s="24"/>
      <c r="S980" s="24"/>
      <c r="T980" s="24"/>
      <c r="U980" s="41" t="str">
        <f t="shared" si="105"/>
        <v>Health Insurance - Extracurricular</v>
      </c>
      <c r="V980" s="48">
        <f>Budget!J144</f>
        <v>0</v>
      </c>
      <c r="W980" s="1" t="e">
        <f t="shared" si="106"/>
        <v>#VALUE!</v>
      </c>
      <c r="Z980" s="1" t="s">
        <v>205</v>
      </c>
      <c r="AA980" s="1">
        <v>303101</v>
      </c>
    </row>
    <row r="981" spans="5:27" x14ac:dyDescent="0.2">
      <c r="E981" s="4" t="e">
        <f t="shared" si="103"/>
        <v>#VALUE!</v>
      </c>
      <c r="G981" s="9" t="e">
        <f t="shared" si="108"/>
        <v>#VALUE!</v>
      </c>
      <c r="H981" s="9" t="s">
        <v>205</v>
      </c>
      <c r="I981" s="22" t="str">
        <f t="shared" si="104"/>
        <v>756240</v>
      </c>
      <c r="J981" s="22">
        <f t="shared" si="107"/>
        <v>0</v>
      </c>
      <c r="K981" s="22"/>
      <c r="L981" s="23"/>
      <c r="M981" s="22"/>
      <c r="N981" s="23"/>
      <c r="O981" s="24"/>
      <c r="P981" s="24"/>
      <c r="Q981" s="24"/>
      <c r="R981" s="24"/>
      <c r="S981" s="24"/>
      <c r="T981" s="24"/>
      <c r="U981" s="41" t="str">
        <f t="shared" si="105"/>
        <v>Student Activities Expenditures</v>
      </c>
      <c r="V981" s="48">
        <f>Budget!J145</f>
        <v>0</v>
      </c>
      <c r="W981" s="1" t="e">
        <f t="shared" si="106"/>
        <v>#VALUE!</v>
      </c>
      <c r="Z981" s="1" t="s">
        <v>205</v>
      </c>
      <c r="AA981" s="1">
        <v>303101</v>
      </c>
    </row>
    <row r="982" spans="5:27" x14ac:dyDescent="0.2">
      <c r="E982" s="4" t="e">
        <f t="shared" si="103"/>
        <v>#VALUE!</v>
      </c>
      <c r="G982" s="9" t="e">
        <f t="shared" si="108"/>
        <v>#VALUE!</v>
      </c>
      <c r="H982" s="9" t="s">
        <v>205</v>
      </c>
      <c r="I982" s="22" t="str">
        <f t="shared" si="104"/>
        <v>776004</v>
      </c>
      <c r="J982" s="22">
        <f t="shared" si="107"/>
        <v>0</v>
      </c>
      <c r="K982" s="22"/>
      <c r="L982" s="23"/>
      <c r="M982" s="22"/>
      <c r="N982" s="23"/>
      <c r="O982" s="24"/>
      <c r="P982" s="24"/>
      <c r="Q982" s="24"/>
      <c r="R982" s="24"/>
      <c r="S982" s="24"/>
      <c r="T982" s="24"/>
      <c r="U982" s="41" t="str">
        <f t="shared" si="105"/>
        <v>Salaries - Coaches</v>
      </c>
      <c r="V982" s="48">
        <f>Budget!J146</f>
        <v>0</v>
      </c>
      <c r="W982" s="1" t="e">
        <f t="shared" si="106"/>
        <v>#VALUE!</v>
      </c>
      <c r="Z982" s="1" t="s">
        <v>205</v>
      </c>
      <c r="AA982" s="1">
        <v>303101</v>
      </c>
    </row>
    <row r="983" spans="5:27" x14ac:dyDescent="0.2">
      <c r="E983" s="4" t="e">
        <f t="shared" si="103"/>
        <v>#VALUE!</v>
      </c>
      <c r="G983" s="9" t="e">
        <f t="shared" si="108"/>
        <v>#VALUE!</v>
      </c>
      <c r="H983" s="9" t="s">
        <v>205</v>
      </c>
      <c r="I983" s="22" t="str">
        <f t="shared" si="104"/>
        <v>776101</v>
      </c>
      <c r="J983" s="22">
        <f t="shared" si="107"/>
        <v>0</v>
      </c>
      <c r="K983" s="22"/>
      <c r="L983" s="23"/>
      <c r="M983" s="22"/>
      <c r="N983" s="23"/>
      <c r="O983" s="24"/>
      <c r="P983" s="24"/>
      <c r="Q983" s="24"/>
      <c r="R983" s="24"/>
      <c r="S983" s="24"/>
      <c r="T983" s="24"/>
      <c r="U983" s="41" t="str">
        <f t="shared" si="105"/>
        <v>SS Taxes, Employer Share - Coaches</v>
      </c>
      <c r="V983" s="48">
        <f>Budget!J147</f>
        <v>0</v>
      </c>
      <c r="W983" s="1" t="e">
        <f t="shared" si="106"/>
        <v>#VALUE!</v>
      </c>
      <c r="Z983" s="1" t="s">
        <v>205</v>
      </c>
      <c r="AA983" s="1">
        <v>303101</v>
      </c>
    </row>
    <row r="984" spans="5:27" x14ac:dyDescent="0.2">
      <c r="E984" s="4" t="e">
        <f t="shared" si="103"/>
        <v>#VALUE!</v>
      </c>
      <c r="G984" s="9" t="e">
        <f t="shared" si="108"/>
        <v>#VALUE!</v>
      </c>
      <c r="H984" s="9" t="s">
        <v>205</v>
      </c>
      <c r="I984" s="22" t="str">
        <f t="shared" si="104"/>
        <v>776102</v>
      </c>
      <c r="J984" s="22">
        <f t="shared" si="107"/>
        <v>0</v>
      </c>
      <c r="K984" s="22"/>
      <c r="L984" s="23"/>
      <c r="M984" s="22"/>
      <c r="N984" s="23"/>
      <c r="O984" s="24"/>
      <c r="P984" s="24"/>
      <c r="Q984" s="24"/>
      <c r="R984" s="24"/>
      <c r="S984" s="24"/>
      <c r="T984" s="24"/>
      <c r="U984" s="41" t="str">
        <f t="shared" si="105"/>
        <v>Life &amp; Disability Insurance - Coaches</v>
      </c>
      <c r="V984" s="48">
        <f>Budget!J148</f>
        <v>0</v>
      </c>
      <c r="W984" s="1" t="e">
        <f t="shared" si="106"/>
        <v>#VALUE!</v>
      </c>
      <c r="Z984" s="1" t="s">
        <v>205</v>
      </c>
      <c r="AA984" s="1">
        <v>303101</v>
      </c>
    </row>
    <row r="985" spans="5:27" x14ac:dyDescent="0.2">
      <c r="E985" s="4" t="e">
        <f t="shared" si="103"/>
        <v>#VALUE!</v>
      </c>
      <c r="G985" s="9" t="e">
        <f t="shared" si="108"/>
        <v>#VALUE!</v>
      </c>
      <c r="H985" s="9" t="s">
        <v>205</v>
      </c>
      <c r="I985" s="22" t="str">
        <f t="shared" si="104"/>
        <v>776106</v>
      </c>
      <c r="J985" s="22">
        <f t="shared" si="107"/>
        <v>0</v>
      </c>
      <c r="K985" s="22"/>
      <c r="L985" s="23"/>
      <c r="M985" s="22"/>
      <c r="N985" s="23"/>
      <c r="O985" s="24"/>
      <c r="P985" s="24"/>
      <c r="Q985" s="24"/>
      <c r="R985" s="24"/>
      <c r="S985" s="24"/>
      <c r="T985" s="24"/>
      <c r="U985" s="41" t="str">
        <f t="shared" si="105"/>
        <v>Retirement - Coaches</v>
      </c>
      <c r="V985" s="48">
        <f>Budget!J149</f>
        <v>0</v>
      </c>
      <c r="W985" s="1" t="e">
        <f t="shared" si="106"/>
        <v>#VALUE!</v>
      </c>
      <c r="Z985" s="1" t="s">
        <v>205</v>
      </c>
      <c r="AA985" s="1">
        <v>303101</v>
      </c>
    </row>
    <row r="986" spans="5:27" x14ac:dyDescent="0.2">
      <c r="E986" s="4" t="e">
        <f t="shared" ref="E986:E1049" si="109">DATE(YEAR(E818),MONTH(E818)+1,DAY(E818))</f>
        <v>#VALUE!</v>
      </c>
      <c r="G986" s="9" t="e">
        <f t="shared" si="108"/>
        <v>#VALUE!</v>
      </c>
      <c r="H986" s="9" t="s">
        <v>205</v>
      </c>
      <c r="I986" s="22" t="str">
        <f t="shared" si="104"/>
        <v>776111</v>
      </c>
      <c r="J986" s="22">
        <f t="shared" si="107"/>
        <v>0</v>
      </c>
      <c r="K986" s="22"/>
      <c r="L986" s="23"/>
      <c r="M986" s="22"/>
      <c r="N986" s="23"/>
      <c r="O986" s="24"/>
      <c r="P986" s="24"/>
      <c r="Q986" s="24"/>
      <c r="R986" s="24"/>
      <c r="S986" s="24"/>
      <c r="T986" s="24"/>
      <c r="U986" s="41" t="str">
        <f t="shared" si="105"/>
        <v>Health Insurance - Coaches</v>
      </c>
      <c r="V986" s="48">
        <f>Budget!J150</f>
        <v>0</v>
      </c>
      <c r="W986" s="1" t="e">
        <f t="shared" si="106"/>
        <v>#VALUE!</v>
      </c>
      <c r="Z986" s="1" t="s">
        <v>205</v>
      </c>
      <c r="AA986" s="1">
        <v>303101</v>
      </c>
    </row>
    <row r="987" spans="5:27" x14ac:dyDescent="0.2">
      <c r="E987" s="4" t="e">
        <f t="shared" si="109"/>
        <v>#VALUE!</v>
      </c>
      <c r="G987" s="9" t="e">
        <f t="shared" si="108"/>
        <v>#VALUE!</v>
      </c>
      <c r="H987" s="9" t="s">
        <v>205</v>
      </c>
      <c r="I987" s="22" t="str">
        <f t="shared" si="104"/>
        <v>776205</v>
      </c>
      <c r="J987" s="22">
        <f t="shared" si="107"/>
        <v>0</v>
      </c>
      <c r="K987" s="22"/>
      <c r="L987" s="23"/>
      <c r="M987" s="22"/>
      <c r="N987" s="23"/>
      <c r="O987" s="24"/>
      <c r="P987" s="24"/>
      <c r="Q987" s="24"/>
      <c r="R987" s="24"/>
      <c r="S987" s="24"/>
      <c r="T987" s="24"/>
      <c r="U987" s="41" t="str">
        <f t="shared" si="105"/>
        <v>Contracted Services - Athletic</v>
      </c>
      <c r="V987" s="48">
        <f>Budget!J151</f>
        <v>0</v>
      </c>
      <c r="W987" s="1" t="e">
        <f t="shared" si="106"/>
        <v>#VALUE!</v>
      </c>
      <c r="Z987" s="1" t="s">
        <v>205</v>
      </c>
      <c r="AA987" s="1">
        <v>303101</v>
      </c>
    </row>
    <row r="988" spans="5:27" x14ac:dyDescent="0.2">
      <c r="E988" s="4" t="e">
        <f t="shared" si="109"/>
        <v>#VALUE!</v>
      </c>
      <c r="G988" s="9" t="e">
        <f t="shared" si="108"/>
        <v>#VALUE!</v>
      </c>
      <c r="H988" s="9" t="s">
        <v>205</v>
      </c>
      <c r="I988" s="22" t="str">
        <f t="shared" si="104"/>
        <v>776350</v>
      </c>
      <c r="J988" s="22">
        <f t="shared" si="107"/>
        <v>0</v>
      </c>
      <c r="K988" s="22"/>
      <c r="L988" s="23"/>
      <c r="M988" s="22"/>
      <c r="N988" s="23"/>
      <c r="O988" s="24"/>
      <c r="P988" s="24"/>
      <c r="Q988" s="24"/>
      <c r="R988" s="24"/>
      <c r="S988" s="24"/>
      <c r="T988" s="24"/>
      <c r="U988" s="41" t="str">
        <f t="shared" si="105"/>
        <v>Athletic Expenditures</v>
      </c>
      <c r="V988" s="48">
        <f>Budget!J152</f>
        <v>0</v>
      </c>
      <c r="W988" s="1" t="e">
        <f t="shared" si="106"/>
        <v>#VALUE!</v>
      </c>
      <c r="Z988" s="1" t="s">
        <v>205</v>
      </c>
      <c r="AA988" s="1">
        <v>303101</v>
      </c>
    </row>
    <row r="989" spans="5:27" x14ac:dyDescent="0.2">
      <c r="E989" s="4" t="e">
        <f t="shared" si="109"/>
        <v>#VALUE!</v>
      </c>
      <c r="G989" s="9" t="e">
        <f t="shared" si="108"/>
        <v>#VALUE!</v>
      </c>
      <c r="H989" s="9" t="s">
        <v>205</v>
      </c>
      <c r="I989" s="22" t="str">
        <f t="shared" si="104"/>
        <v>781004</v>
      </c>
      <c r="J989" s="22">
        <f t="shared" si="107"/>
        <v>0</v>
      </c>
      <c r="K989" s="22"/>
      <c r="L989" s="23"/>
      <c r="M989" s="22"/>
      <c r="N989" s="23"/>
      <c r="O989" s="24"/>
      <c r="P989" s="24"/>
      <c r="Q989" s="24"/>
      <c r="R989" s="24"/>
      <c r="S989" s="24"/>
      <c r="T989" s="24"/>
      <c r="U989" s="41" t="str">
        <f t="shared" si="105"/>
        <v>Salaries - Cafeteria</v>
      </c>
      <c r="V989" s="48">
        <f>Budget!J153</f>
        <v>0</v>
      </c>
      <c r="W989" s="1" t="e">
        <f t="shared" si="106"/>
        <v>#VALUE!</v>
      </c>
      <c r="Z989" s="1" t="s">
        <v>205</v>
      </c>
      <c r="AA989" s="1">
        <v>303101</v>
      </c>
    </row>
    <row r="990" spans="5:27" x14ac:dyDescent="0.2">
      <c r="E990" s="4" t="e">
        <f t="shared" si="109"/>
        <v>#VALUE!</v>
      </c>
      <c r="G990" s="9" t="e">
        <f t="shared" si="108"/>
        <v>#VALUE!</v>
      </c>
      <c r="H990" s="9" t="s">
        <v>205</v>
      </c>
      <c r="I990" s="22" t="str">
        <f t="shared" si="104"/>
        <v>781101</v>
      </c>
      <c r="J990" s="22">
        <f t="shared" si="107"/>
        <v>0</v>
      </c>
      <c r="K990" s="22"/>
      <c r="L990" s="23"/>
      <c r="M990" s="22"/>
      <c r="N990" s="23"/>
      <c r="O990" s="24"/>
      <c r="P990" s="24"/>
      <c r="Q990" s="24"/>
      <c r="R990" s="24"/>
      <c r="S990" s="24"/>
      <c r="T990" s="24"/>
      <c r="U990" s="41" t="str">
        <f t="shared" si="105"/>
        <v>SS Taxes, Empoyer Share - Cafeteria</v>
      </c>
      <c r="V990" s="48">
        <f>Budget!J154</f>
        <v>0</v>
      </c>
      <c r="W990" s="1" t="e">
        <f t="shared" si="106"/>
        <v>#VALUE!</v>
      </c>
      <c r="Z990" s="1" t="s">
        <v>205</v>
      </c>
      <c r="AA990" s="1">
        <v>303101</v>
      </c>
    </row>
    <row r="991" spans="5:27" x14ac:dyDescent="0.2">
      <c r="E991" s="4" t="e">
        <f t="shared" si="109"/>
        <v>#VALUE!</v>
      </c>
      <c r="G991" s="9" t="e">
        <f t="shared" si="108"/>
        <v>#VALUE!</v>
      </c>
      <c r="H991" s="9" t="s">
        <v>205</v>
      </c>
      <c r="I991" s="22" t="str">
        <f t="shared" si="104"/>
        <v>781102</v>
      </c>
      <c r="J991" s="22">
        <f t="shared" si="107"/>
        <v>0</v>
      </c>
      <c r="K991" s="22"/>
      <c r="L991" s="23"/>
      <c r="M991" s="22"/>
      <c r="N991" s="23"/>
      <c r="O991" s="24"/>
      <c r="P991" s="24"/>
      <c r="Q991" s="24"/>
      <c r="R991" s="24"/>
      <c r="S991" s="24"/>
      <c r="T991" s="24"/>
      <c r="U991" s="41" t="str">
        <f t="shared" si="105"/>
        <v>Life &amp; Disability Insurance - Cafeteria</v>
      </c>
      <c r="V991" s="48">
        <f>Budget!J155</f>
        <v>0</v>
      </c>
      <c r="W991" s="1" t="e">
        <f t="shared" si="106"/>
        <v>#VALUE!</v>
      </c>
      <c r="Z991" s="1" t="s">
        <v>205</v>
      </c>
      <c r="AA991" s="1">
        <v>303101</v>
      </c>
    </row>
    <row r="992" spans="5:27" x14ac:dyDescent="0.2">
      <c r="E992" s="4" t="e">
        <f t="shared" si="109"/>
        <v>#VALUE!</v>
      </c>
      <c r="G992" s="9" t="e">
        <f t="shared" si="108"/>
        <v>#VALUE!</v>
      </c>
      <c r="H992" s="9" t="s">
        <v>205</v>
      </c>
      <c r="I992" s="22" t="str">
        <f t="shared" si="104"/>
        <v>781106</v>
      </c>
      <c r="J992" s="22">
        <f t="shared" si="107"/>
        <v>0</v>
      </c>
      <c r="K992" s="22"/>
      <c r="L992" s="23"/>
      <c r="M992" s="22"/>
      <c r="N992" s="23"/>
      <c r="O992" s="24"/>
      <c r="P992" s="24"/>
      <c r="Q992" s="24"/>
      <c r="R992" s="24"/>
      <c r="S992" s="24"/>
      <c r="T992" s="24"/>
      <c r="U992" s="41" t="str">
        <f t="shared" si="105"/>
        <v>Retirement-Cafeteria</v>
      </c>
      <c r="V992" s="48">
        <f>Budget!J156</f>
        <v>0</v>
      </c>
      <c r="W992" s="1" t="e">
        <f t="shared" si="106"/>
        <v>#VALUE!</v>
      </c>
      <c r="Z992" s="1" t="s">
        <v>205</v>
      </c>
      <c r="AA992" s="1">
        <v>303101</v>
      </c>
    </row>
    <row r="993" spans="5:27" x14ac:dyDescent="0.2">
      <c r="E993" s="4" t="e">
        <f t="shared" si="109"/>
        <v>#VALUE!</v>
      </c>
      <c r="G993" s="9" t="e">
        <f t="shared" si="108"/>
        <v>#VALUE!</v>
      </c>
      <c r="H993" s="9" t="s">
        <v>205</v>
      </c>
      <c r="I993" s="22" t="str">
        <f t="shared" si="104"/>
        <v>781111</v>
      </c>
      <c r="J993" s="22">
        <f t="shared" si="107"/>
        <v>0</v>
      </c>
      <c r="K993" s="22"/>
      <c r="L993" s="23"/>
      <c r="M993" s="22"/>
      <c r="N993" s="23"/>
      <c r="O993" s="24"/>
      <c r="P993" s="24"/>
      <c r="Q993" s="24"/>
      <c r="R993" s="24"/>
      <c r="S993" s="24"/>
      <c r="T993" s="24"/>
      <c r="U993" s="41" t="str">
        <f t="shared" si="105"/>
        <v>Health Insurance - Cafeteria</v>
      </c>
      <c r="V993" s="48">
        <f>Budget!J157</f>
        <v>0</v>
      </c>
      <c r="W993" s="1" t="e">
        <f t="shared" si="106"/>
        <v>#VALUE!</v>
      </c>
      <c r="Z993" s="1" t="s">
        <v>205</v>
      </c>
      <c r="AA993" s="1">
        <v>303101</v>
      </c>
    </row>
    <row r="994" spans="5:27" x14ac:dyDescent="0.2">
      <c r="E994" s="4" t="e">
        <f t="shared" si="109"/>
        <v>#VALUE!</v>
      </c>
      <c r="G994" s="9" t="e">
        <f t="shared" si="108"/>
        <v>#VALUE!</v>
      </c>
      <c r="H994" s="9" t="s">
        <v>205</v>
      </c>
      <c r="I994" s="22" t="str">
        <f t="shared" si="104"/>
        <v>781320</v>
      </c>
      <c r="J994" s="22">
        <f t="shared" si="107"/>
        <v>0</v>
      </c>
      <c r="K994" s="22"/>
      <c r="L994" s="23"/>
      <c r="M994" s="22"/>
      <c r="N994" s="23"/>
      <c r="O994" s="24"/>
      <c r="P994" s="24"/>
      <c r="Q994" s="24"/>
      <c r="R994" s="24"/>
      <c r="S994" s="24"/>
      <c r="T994" s="24"/>
      <c r="U994" s="41" t="str">
        <f t="shared" si="105"/>
        <v>Supplies-Cafeteria</v>
      </c>
      <c r="V994" s="48">
        <f>Budget!J158</f>
        <v>0</v>
      </c>
      <c r="W994" s="1" t="e">
        <f t="shared" si="106"/>
        <v>#VALUE!</v>
      </c>
      <c r="Z994" s="1" t="s">
        <v>205</v>
      </c>
      <c r="AA994" s="1">
        <v>303101</v>
      </c>
    </row>
    <row r="995" spans="5:27" x14ac:dyDescent="0.2">
      <c r="E995" s="4" t="e">
        <f t="shared" si="109"/>
        <v>#VALUE!</v>
      </c>
      <c r="G995" s="9" t="e">
        <f t="shared" si="108"/>
        <v>#VALUE!</v>
      </c>
      <c r="H995" s="9" t="s">
        <v>205</v>
      </c>
      <c r="I995" s="22" t="str">
        <f t="shared" si="104"/>
        <v>781350</v>
      </c>
      <c r="J995" s="22">
        <f t="shared" si="107"/>
        <v>0</v>
      </c>
      <c r="K995" s="22"/>
      <c r="L995" s="23"/>
      <c r="M995" s="22"/>
      <c r="N995" s="23"/>
      <c r="O995" s="24"/>
      <c r="P995" s="24"/>
      <c r="Q995" s="24"/>
      <c r="R995" s="24"/>
      <c r="S995" s="24"/>
      <c r="T995" s="24"/>
      <c r="U995" s="41" t="str">
        <f t="shared" si="105"/>
        <v>Other Expenditures-Cafeteria</v>
      </c>
      <c r="V995" s="48">
        <f>Budget!J159</f>
        <v>0</v>
      </c>
      <c r="W995" s="1" t="e">
        <f t="shared" si="106"/>
        <v>#VALUE!</v>
      </c>
      <c r="Z995" s="1" t="s">
        <v>205</v>
      </c>
      <c r="AA995" s="1">
        <v>303101</v>
      </c>
    </row>
    <row r="996" spans="5:27" x14ac:dyDescent="0.2">
      <c r="E996" s="4" t="e">
        <f t="shared" si="109"/>
        <v>#VALUE!</v>
      </c>
      <c r="G996" s="9" t="e">
        <f t="shared" si="108"/>
        <v>#VALUE!</v>
      </c>
      <c r="H996" s="9" t="s">
        <v>205</v>
      </c>
      <c r="I996" s="22" t="str">
        <f t="shared" si="104"/>
        <v>781442</v>
      </c>
      <c r="J996" s="22">
        <f t="shared" si="107"/>
        <v>0</v>
      </c>
      <c r="K996" s="22"/>
      <c r="L996" s="23"/>
      <c r="M996" s="22"/>
      <c r="N996" s="23"/>
      <c r="O996" s="24"/>
      <c r="P996" s="24"/>
      <c r="Q996" s="24"/>
      <c r="R996" s="24"/>
      <c r="S996" s="24"/>
      <c r="T996" s="24"/>
      <c r="U996" s="41" t="str">
        <f t="shared" si="105"/>
        <v>Food and Beverage - Cafeteria</v>
      </c>
      <c r="V996" s="48">
        <f>Budget!J160</f>
        <v>0</v>
      </c>
      <c r="W996" s="1" t="e">
        <f t="shared" si="106"/>
        <v>#VALUE!</v>
      </c>
      <c r="Z996" s="1" t="s">
        <v>205</v>
      </c>
      <c r="AA996" s="1">
        <v>303101</v>
      </c>
    </row>
    <row r="997" spans="5:27" x14ac:dyDescent="0.2">
      <c r="E997" s="4" t="e">
        <f t="shared" si="109"/>
        <v>#VALUE!</v>
      </c>
      <c r="G997" s="9" t="e">
        <f t="shared" si="108"/>
        <v>#VALUE!</v>
      </c>
      <c r="H997" s="9" t="s">
        <v>205</v>
      </c>
      <c r="I997" s="22" t="str">
        <f t="shared" si="104"/>
        <v>781701</v>
      </c>
      <c r="J997" s="22">
        <f t="shared" si="107"/>
        <v>0</v>
      </c>
      <c r="K997" s="22"/>
      <c r="L997" s="23"/>
      <c r="M997" s="22"/>
      <c r="N997" s="23"/>
      <c r="O997" s="24"/>
      <c r="P997" s="24"/>
      <c r="Q997" s="24"/>
      <c r="R997" s="24"/>
      <c r="S997" s="24"/>
      <c r="T997" s="24"/>
      <c r="U997" s="41" t="str">
        <f t="shared" si="105"/>
        <v>Equipment-Cafeteria</v>
      </c>
      <c r="V997" s="48">
        <f>Budget!J161</f>
        <v>0</v>
      </c>
      <c r="W997" s="1" t="e">
        <f t="shared" si="106"/>
        <v>#VALUE!</v>
      </c>
      <c r="Z997" s="1" t="s">
        <v>205</v>
      </c>
      <c r="AA997" s="1">
        <v>303101</v>
      </c>
    </row>
    <row r="998" spans="5:27" x14ac:dyDescent="0.2">
      <c r="E998" s="4" t="e">
        <f t="shared" si="109"/>
        <v>#VALUE!</v>
      </c>
      <c r="G998" s="9" t="e">
        <f t="shared" si="108"/>
        <v>#VALUE!</v>
      </c>
      <c r="H998" s="9" t="s">
        <v>205</v>
      </c>
      <c r="I998" s="22" t="str">
        <f t="shared" si="104"/>
        <v>781702</v>
      </c>
      <c r="J998" s="22">
        <f t="shared" si="107"/>
        <v>0</v>
      </c>
      <c r="K998" s="22"/>
      <c r="L998" s="23"/>
      <c r="M998" s="22"/>
      <c r="N998" s="23"/>
      <c r="O998" s="24"/>
      <c r="P998" s="24"/>
      <c r="Q998" s="24"/>
      <c r="R998" s="24"/>
      <c r="S998" s="24"/>
      <c r="T998" s="24"/>
      <c r="U998" s="41" t="str">
        <f t="shared" si="105"/>
        <v>Utilities-Cafeteria</v>
      </c>
      <c r="V998" s="48">
        <f>Budget!J162</f>
        <v>0</v>
      </c>
      <c r="W998" s="1" t="e">
        <f t="shared" si="106"/>
        <v>#VALUE!</v>
      </c>
      <c r="Z998" s="1" t="s">
        <v>205</v>
      </c>
      <c r="AA998" s="1">
        <v>303101</v>
      </c>
    </row>
    <row r="999" spans="5:27" x14ac:dyDescent="0.2">
      <c r="E999" s="4" t="e">
        <f t="shared" si="109"/>
        <v>#VALUE!</v>
      </c>
      <c r="G999" s="9" t="e">
        <f t="shared" si="108"/>
        <v>#VALUE!</v>
      </c>
      <c r="H999" s="9" t="s">
        <v>205</v>
      </c>
      <c r="I999" s="22" t="str">
        <f t="shared" si="104"/>
        <v>781703</v>
      </c>
      <c r="J999" s="22">
        <f t="shared" si="107"/>
        <v>0</v>
      </c>
      <c r="K999" s="22"/>
      <c r="L999" s="23"/>
      <c r="M999" s="22"/>
      <c r="N999" s="23"/>
      <c r="O999" s="24"/>
      <c r="P999" s="24"/>
      <c r="Q999" s="24"/>
      <c r="R999" s="24"/>
      <c r="S999" s="24"/>
      <c r="T999" s="24"/>
      <c r="U999" s="41" t="str">
        <f t="shared" si="105"/>
        <v>Repairs &amp; Maintenance-Cafeteria</v>
      </c>
      <c r="V999" s="48">
        <f>Budget!J163</f>
        <v>0</v>
      </c>
      <c r="W999" s="1" t="e">
        <f t="shared" si="106"/>
        <v>#VALUE!</v>
      </c>
      <c r="Z999" s="1" t="s">
        <v>205</v>
      </c>
      <c r="AA999" s="1">
        <v>303101</v>
      </c>
    </row>
    <row r="1000" spans="5:27" x14ac:dyDescent="0.2">
      <c r="E1000" s="4" t="e">
        <f t="shared" si="109"/>
        <v>#VALUE!</v>
      </c>
      <c r="G1000" s="9" t="e">
        <f t="shared" si="108"/>
        <v>#VALUE!</v>
      </c>
      <c r="H1000" s="9" t="s">
        <v>205</v>
      </c>
      <c r="I1000" s="22" t="str">
        <f t="shared" si="104"/>
        <v>796500</v>
      </c>
      <c r="J1000" s="22">
        <f t="shared" si="107"/>
        <v>0</v>
      </c>
      <c r="K1000" s="22"/>
      <c r="L1000" s="23"/>
      <c r="M1000" s="22"/>
      <c r="N1000" s="23"/>
      <c r="O1000" s="24"/>
      <c r="P1000" s="24"/>
      <c r="Q1000" s="24"/>
      <c r="R1000" s="24"/>
      <c r="S1000" s="24"/>
      <c r="T1000" s="24"/>
      <c r="U1000" s="41" t="str">
        <f t="shared" si="105"/>
        <v>Student Services</v>
      </c>
      <c r="V1000" s="48">
        <f>Budget!J164</f>
        <v>0</v>
      </c>
      <c r="W1000" s="1" t="e">
        <f t="shared" si="106"/>
        <v>#VALUE!</v>
      </c>
      <c r="Z1000" s="1" t="s">
        <v>205</v>
      </c>
      <c r="AA1000" s="1">
        <v>303101</v>
      </c>
    </row>
    <row r="1001" spans="5:27" x14ac:dyDescent="0.2">
      <c r="E1001" s="4" t="e">
        <f t="shared" si="109"/>
        <v>#VALUE!</v>
      </c>
      <c r="G1001" s="9" t="e">
        <f t="shared" si="108"/>
        <v>#VALUE!</v>
      </c>
      <c r="H1001" s="9" t="s">
        <v>205</v>
      </c>
      <c r="I1001" s="22" t="str">
        <f t="shared" si="104"/>
        <v>796530</v>
      </c>
      <c r="J1001" s="22">
        <f t="shared" si="107"/>
        <v>0</v>
      </c>
      <c r="K1001" s="22"/>
      <c r="L1001" s="23"/>
      <c r="M1001" s="22"/>
      <c r="N1001" s="23"/>
      <c r="O1001" s="24"/>
      <c r="P1001" s="24"/>
      <c r="Q1001" s="24"/>
      <c r="R1001" s="24"/>
      <c r="S1001" s="24"/>
      <c r="T1001" s="24"/>
      <c r="U1001" s="41" t="str">
        <f t="shared" si="105"/>
        <v>Pupil Transportation (Net)</v>
      </c>
      <c r="V1001" s="48">
        <f>Budget!J165</f>
        <v>0</v>
      </c>
      <c r="W1001" s="1" t="e">
        <f t="shared" si="106"/>
        <v>#VALUE!</v>
      </c>
      <c r="Z1001" s="1" t="s">
        <v>205</v>
      </c>
      <c r="AA1001" s="1">
        <v>303101</v>
      </c>
    </row>
    <row r="1002" spans="5:27" x14ac:dyDescent="0.2">
      <c r="E1002" s="4" t="e">
        <f t="shared" si="109"/>
        <v>#VALUE!</v>
      </c>
      <c r="G1002" s="9" t="e">
        <f t="shared" si="108"/>
        <v>#VALUE!</v>
      </c>
      <c r="H1002" s="9" t="s">
        <v>205</v>
      </c>
      <c r="I1002" s="22" t="str">
        <f t="shared" si="104"/>
        <v>816004</v>
      </c>
      <c r="J1002" s="22">
        <f t="shared" si="107"/>
        <v>0</v>
      </c>
      <c r="K1002" s="22"/>
      <c r="L1002" s="23"/>
      <c r="M1002" s="22"/>
      <c r="N1002" s="23"/>
      <c r="O1002" s="24"/>
      <c r="P1002" s="24"/>
      <c r="Q1002" s="24"/>
      <c r="R1002" s="24"/>
      <c r="S1002" s="24"/>
      <c r="T1002" s="24"/>
      <c r="U1002" s="41" t="str">
        <f t="shared" si="105"/>
        <v xml:space="preserve">Salaries - Extended Day Care </v>
      </c>
      <c r="V1002" s="48">
        <f>Budget!J166</f>
        <v>0</v>
      </c>
      <c r="W1002" s="1" t="e">
        <f t="shared" si="106"/>
        <v>#VALUE!</v>
      </c>
      <c r="Z1002" s="1" t="s">
        <v>205</v>
      </c>
      <c r="AA1002" s="1">
        <v>303101</v>
      </c>
    </row>
    <row r="1003" spans="5:27" x14ac:dyDescent="0.2">
      <c r="E1003" s="4" t="e">
        <f t="shared" si="109"/>
        <v>#VALUE!</v>
      </c>
      <c r="G1003" s="9" t="e">
        <f t="shared" si="108"/>
        <v>#VALUE!</v>
      </c>
      <c r="H1003" s="9" t="s">
        <v>205</v>
      </c>
      <c r="I1003" s="22" t="str">
        <f t="shared" si="104"/>
        <v>816101</v>
      </c>
      <c r="J1003" s="22">
        <f t="shared" si="107"/>
        <v>0</v>
      </c>
      <c r="K1003" s="22"/>
      <c r="L1003" s="23"/>
      <c r="M1003" s="22"/>
      <c r="N1003" s="23"/>
      <c r="O1003" s="24"/>
      <c r="P1003" s="24"/>
      <c r="Q1003" s="24"/>
      <c r="R1003" s="24"/>
      <c r="S1003" s="24"/>
      <c r="T1003" s="24"/>
      <c r="U1003" s="41" t="str">
        <f t="shared" si="105"/>
        <v>SS Taxes, Employer Share - Extended Day Care</v>
      </c>
      <c r="V1003" s="48">
        <f>Budget!J167</f>
        <v>0</v>
      </c>
      <c r="W1003" s="1" t="e">
        <f t="shared" si="106"/>
        <v>#VALUE!</v>
      </c>
      <c r="Z1003" s="1" t="s">
        <v>205</v>
      </c>
      <c r="AA1003" s="1">
        <v>303101</v>
      </c>
    </row>
    <row r="1004" spans="5:27" x14ac:dyDescent="0.2">
      <c r="E1004" s="4" t="e">
        <f t="shared" si="109"/>
        <v>#VALUE!</v>
      </c>
      <c r="G1004" s="9" t="e">
        <f t="shared" si="108"/>
        <v>#VALUE!</v>
      </c>
      <c r="H1004" s="9" t="s">
        <v>205</v>
      </c>
      <c r="I1004" s="22" t="str">
        <f t="shared" si="104"/>
        <v>816102</v>
      </c>
      <c r="J1004" s="22">
        <f t="shared" si="107"/>
        <v>0</v>
      </c>
      <c r="K1004" s="22"/>
      <c r="L1004" s="23"/>
      <c r="M1004" s="22"/>
      <c r="N1004" s="23"/>
      <c r="O1004" s="24"/>
      <c r="P1004" s="24"/>
      <c r="Q1004" s="24"/>
      <c r="R1004" s="24"/>
      <c r="S1004" s="24"/>
      <c r="T1004" s="24"/>
      <c r="U1004" s="41" t="str">
        <f t="shared" si="105"/>
        <v>Life &amp; Disability Insurance - Extended Day Care</v>
      </c>
      <c r="V1004" s="48">
        <f>Budget!J168</f>
        <v>0</v>
      </c>
      <c r="W1004" s="1" t="e">
        <f t="shared" si="106"/>
        <v>#VALUE!</v>
      </c>
      <c r="Z1004" s="1" t="s">
        <v>205</v>
      </c>
      <c r="AA1004" s="1">
        <v>303101</v>
      </c>
    </row>
    <row r="1005" spans="5:27" x14ac:dyDescent="0.2">
      <c r="E1005" s="4" t="e">
        <f t="shared" si="109"/>
        <v>#VALUE!</v>
      </c>
      <c r="G1005" s="9" t="e">
        <f t="shared" si="108"/>
        <v>#VALUE!</v>
      </c>
      <c r="H1005" s="9" t="s">
        <v>205</v>
      </c>
      <c r="I1005" s="22" t="str">
        <f t="shared" si="104"/>
        <v>816106</v>
      </c>
      <c r="J1005" s="22">
        <f t="shared" si="107"/>
        <v>0</v>
      </c>
      <c r="K1005" s="22"/>
      <c r="L1005" s="23"/>
      <c r="M1005" s="22"/>
      <c r="N1005" s="23"/>
      <c r="O1005" s="24"/>
      <c r="P1005" s="24"/>
      <c r="Q1005" s="24"/>
      <c r="R1005" s="24"/>
      <c r="S1005" s="24"/>
      <c r="T1005" s="24"/>
      <c r="U1005" s="41" t="str">
        <f t="shared" si="105"/>
        <v>Retirement - Extended Day Care</v>
      </c>
      <c r="V1005" s="48">
        <f>Budget!J169</f>
        <v>0</v>
      </c>
      <c r="W1005" s="1" t="e">
        <f t="shared" ref="W1005:W1018" si="110">$H$6</f>
        <v>#VALUE!</v>
      </c>
      <c r="Z1005" s="1" t="s">
        <v>205</v>
      </c>
      <c r="AA1005" s="1">
        <v>303101</v>
      </c>
    </row>
    <row r="1006" spans="5:27" x14ac:dyDescent="0.2">
      <c r="E1006" s="4" t="e">
        <f t="shared" si="109"/>
        <v>#VALUE!</v>
      </c>
      <c r="F1006" s="2"/>
      <c r="G1006" s="2" t="e">
        <f t="shared" si="108"/>
        <v>#VALUE!</v>
      </c>
      <c r="H1006" s="9" t="s">
        <v>205</v>
      </c>
      <c r="I1006" s="42" t="str">
        <f t="shared" si="104"/>
        <v>816111</v>
      </c>
      <c r="J1006" s="22">
        <f t="shared" si="107"/>
        <v>0</v>
      </c>
      <c r="K1006" s="43"/>
      <c r="L1006" s="24"/>
      <c r="M1006" s="43"/>
      <c r="N1006" s="24"/>
      <c r="O1006" s="44"/>
      <c r="P1006" s="44"/>
      <c r="Q1006" s="44"/>
      <c r="R1006" s="44"/>
      <c r="S1006" s="44"/>
      <c r="T1006" s="44"/>
      <c r="U1006" s="22" t="str">
        <f t="shared" si="105"/>
        <v>Health Insurance - Extended Day Care</v>
      </c>
      <c r="V1006" s="48">
        <f>Budget!J170</f>
        <v>0</v>
      </c>
      <c r="W1006" s="1" t="e">
        <f t="shared" si="110"/>
        <v>#VALUE!</v>
      </c>
      <c r="X1006" s="7"/>
      <c r="Y1006" s="7"/>
      <c r="Z1006" s="1" t="s">
        <v>205</v>
      </c>
      <c r="AA1006" s="1">
        <v>303101</v>
      </c>
    </row>
    <row r="1007" spans="5:27" x14ac:dyDescent="0.2">
      <c r="E1007" s="4" t="e">
        <f t="shared" si="109"/>
        <v>#VALUE!</v>
      </c>
      <c r="G1007" s="9" t="e">
        <f t="shared" si="108"/>
        <v>#VALUE!</v>
      </c>
      <c r="H1007" s="9" t="s">
        <v>205</v>
      </c>
      <c r="I1007" s="22" t="str">
        <f t="shared" si="104"/>
        <v>816320</v>
      </c>
      <c r="J1007" s="22">
        <f t="shared" si="107"/>
        <v>0</v>
      </c>
      <c r="K1007" s="22"/>
      <c r="L1007" s="23"/>
      <c r="M1007" s="22"/>
      <c r="N1007" s="23"/>
      <c r="O1007" s="24"/>
      <c r="P1007" s="24"/>
      <c r="Q1007" s="24"/>
      <c r="R1007" s="24"/>
      <c r="S1007" s="24"/>
      <c r="T1007" s="24"/>
      <c r="U1007" s="41" t="str">
        <f t="shared" si="105"/>
        <v>Supplies - Extended Day Care</v>
      </c>
      <c r="V1007" s="48">
        <f>Budget!J171</f>
        <v>0</v>
      </c>
      <c r="W1007" s="1" t="e">
        <f t="shared" si="110"/>
        <v>#VALUE!</v>
      </c>
      <c r="Z1007" s="1" t="s">
        <v>205</v>
      </c>
      <c r="AA1007" s="1">
        <v>303101</v>
      </c>
    </row>
    <row r="1008" spans="5:27" x14ac:dyDescent="0.2">
      <c r="E1008" s="4" t="e">
        <f t="shared" si="109"/>
        <v>#VALUE!</v>
      </c>
      <c r="G1008" s="9" t="e">
        <f t="shared" si="108"/>
        <v>#VALUE!</v>
      </c>
      <c r="H1008" s="9" t="s">
        <v>205</v>
      </c>
      <c r="I1008" s="22" t="str">
        <f t="shared" si="104"/>
        <v>816350</v>
      </c>
      <c r="J1008" s="22">
        <f t="shared" si="107"/>
        <v>0</v>
      </c>
      <c r="K1008" s="22"/>
      <c r="L1008" s="23"/>
      <c r="M1008" s="22"/>
      <c r="N1008" s="23"/>
      <c r="O1008" s="24"/>
      <c r="P1008" s="24"/>
      <c r="Q1008" s="24"/>
      <c r="R1008" s="24"/>
      <c r="S1008" s="24"/>
      <c r="T1008" s="24"/>
      <c r="U1008" s="41" t="str">
        <f t="shared" si="105"/>
        <v>Other Expenditures Extended Day Care</v>
      </c>
      <c r="V1008" s="48">
        <f>Budget!J172</f>
        <v>0</v>
      </c>
      <c r="W1008" s="1" t="e">
        <f t="shared" si="110"/>
        <v>#VALUE!</v>
      </c>
      <c r="Z1008" s="1" t="s">
        <v>205</v>
      </c>
      <c r="AA1008" s="1">
        <v>303101</v>
      </c>
    </row>
    <row r="1009" spans="5:27" x14ac:dyDescent="0.2">
      <c r="E1009" s="4" t="e">
        <f t="shared" si="109"/>
        <v>#VALUE!</v>
      </c>
      <c r="G1009" s="9" t="e">
        <f t="shared" si="108"/>
        <v>#VALUE!</v>
      </c>
      <c r="H1009" s="9" t="s">
        <v>205</v>
      </c>
      <c r="I1009" s="22" t="str">
        <f t="shared" si="104"/>
        <v>816422</v>
      </c>
      <c r="J1009" s="22">
        <f t="shared" si="107"/>
        <v>0</v>
      </c>
      <c r="K1009" s="22"/>
      <c r="L1009" s="23"/>
      <c r="M1009" s="22"/>
      <c r="N1009" s="23"/>
      <c r="O1009" s="24"/>
      <c r="P1009" s="24"/>
      <c r="Q1009" s="24"/>
      <c r="R1009" s="24"/>
      <c r="S1009" s="24"/>
      <c r="T1009" s="24"/>
      <c r="U1009" s="41" t="str">
        <f t="shared" si="105"/>
        <v>Food &amp; Beverages</v>
      </c>
      <c r="V1009" s="48">
        <f>Budget!J173</f>
        <v>0</v>
      </c>
      <c r="W1009" s="1" t="e">
        <f t="shared" si="110"/>
        <v>#VALUE!</v>
      </c>
      <c r="Z1009" s="1" t="s">
        <v>205</v>
      </c>
      <c r="AA1009" s="1">
        <v>303101</v>
      </c>
    </row>
    <row r="1010" spans="5:27" x14ac:dyDescent="0.2">
      <c r="E1010" s="4" t="e">
        <f t="shared" si="109"/>
        <v>#VALUE!</v>
      </c>
      <c r="G1010" s="9" t="e">
        <f t="shared" si="108"/>
        <v>#VALUE!</v>
      </c>
      <c r="H1010" s="9" t="s">
        <v>205</v>
      </c>
      <c r="I1010" s="22" t="str">
        <f t="shared" si="104"/>
        <v>839001</v>
      </c>
      <c r="J1010" s="22">
        <f t="shared" si="107"/>
        <v>0</v>
      </c>
      <c r="K1010" s="22"/>
      <c r="L1010" s="23"/>
      <c r="M1010" s="22"/>
      <c r="N1010" s="23"/>
      <c r="O1010" s="24"/>
      <c r="P1010" s="24"/>
      <c r="Q1010" s="24"/>
      <c r="R1010" s="24"/>
      <c r="S1010" s="24"/>
      <c r="T1010" s="24"/>
      <c r="U1010" s="41" t="str">
        <f t="shared" si="105"/>
        <v>Interest Payments - All Sources</v>
      </c>
      <c r="V1010" s="48">
        <f>Budget!J174</f>
        <v>0</v>
      </c>
      <c r="W1010" s="1" t="e">
        <f t="shared" si="110"/>
        <v>#VALUE!</v>
      </c>
      <c r="Z1010" s="1" t="s">
        <v>205</v>
      </c>
      <c r="AA1010" s="1">
        <v>303101</v>
      </c>
    </row>
    <row r="1011" spans="5:27" x14ac:dyDescent="0.2">
      <c r="E1011" s="4" t="e">
        <f t="shared" si="109"/>
        <v>#VALUE!</v>
      </c>
      <c r="G1011" s="9" t="e">
        <f t="shared" si="108"/>
        <v>#VALUE!</v>
      </c>
      <c r="H1011" s="9" t="s">
        <v>205</v>
      </c>
      <c r="I1011" s="22" t="str">
        <f t="shared" ref="I1011:I1074" si="111">I843</f>
        <v>839005</v>
      </c>
      <c r="J1011" s="22">
        <f t="shared" si="107"/>
        <v>0</v>
      </c>
      <c r="K1011" s="22"/>
      <c r="L1011" s="23"/>
      <c r="M1011" s="22"/>
      <c r="N1011" s="23"/>
      <c r="O1011" s="24"/>
      <c r="P1011" s="24"/>
      <c r="Q1011" s="24"/>
      <c r="R1011" s="24"/>
      <c r="S1011" s="24"/>
      <c r="T1011" s="24"/>
      <c r="U1011" s="41" t="str">
        <f t="shared" ref="U1011:U1074" si="112">U843</f>
        <v>Interest Payments - Non-Diocesan Sources</v>
      </c>
      <c r="V1011" s="48">
        <f>Budget!J175</f>
        <v>0</v>
      </c>
      <c r="W1011" s="1" t="e">
        <f t="shared" si="110"/>
        <v>#VALUE!</v>
      </c>
      <c r="Z1011" s="1" t="s">
        <v>205</v>
      </c>
      <c r="AA1011" s="1">
        <v>303101</v>
      </c>
    </row>
    <row r="1012" spans="5:27" x14ac:dyDescent="0.2">
      <c r="E1012" s="4" t="e">
        <f t="shared" si="109"/>
        <v>#VALUE!</v>
      </c>
      <c r="G1012" s="9" t="e">
        <f t="shared" si="108"/>
        <v>#VALUE!</v>
      </c>
      <c r="H1012" s="9" t="s">
        <v>205</v>
      </c>
      <c r="I1012" s="22" t="str">
        <f t="shared" si="111"/>
        <v>859310</v>
      </c>
      <c r="J1012" s="22">
        <f t="shared" si="107"/>
        <v>0</v>
      </c>
      <c r="K1012" s="22"/>
      <c r="L1012" s="23"/>
      <c r="M1012" s="22"/>
      <c r="N1012" s="23"/>
      <c r="O1012" s="24"/>
      <c r="P1012" s="24"/>
      <c r="Q1012" s="24"/>
      <c r="R1012" s="24"/>
      <c r="S1012" s="24"/>
      <c r="T1012" s="24"/>
      <c r="U1012" s="41" t="str">
        <f t="shared" si="112"/>
        <v>Capital Expense Paid to Parish</v>
      </c>
      <c r="V1012" s="48">
        <f>Budget!J176</f>
        <v>0</v>
      </c>
      <c r="W1012" s="1" t="e">
        <f t="shared" si="110"/>
        <v>#VALUE!</v>
      </c>
      <c r="Z1012" s="1" t="s">
        <v>205</v>
      </c>
      <c r="AA1012" s="1">
        <v>303101</v>
      </c>
    </row>
    <row r="1013" spans="5:27" x14ac:dyDescent="0.2">
      <c r="E1013" s="4" t="e">
        <f t="shared" si="109"/>
        <v>#VALUE!</v>
      </c>
      <c r="G1013" s="9" t="e">
        <f t="shared" si="108"/>
        <v>#VALUE!</v>
      </c>
      <c r="H1013" s="9" t="s">
        <v>205</v>
      </c>
      <c r="I1013" s="22" t="str">
        <f t="shared" si="111"/>
        <v>862062</v>
      </c>
      <c r="J1013" s="22">
        <f t="shared" si="107"/>
        <v>0</v>
      </c>
      <c r="K1013" s="22"/>
      <c r="L1013" s="23"/>
      <c r="M1013" s="22"/>
      <c r="N1013" s="23"/>
      <c r="O1013" s="24"/>
      <c r="P1013" s="24"/>
      <c r="Q1013" s="24"/>
      <c r="R1013" s="24"/>
      <c r="S1013" s="24"/>
      <c r="T1013" s="24"/>
      <c r="U1013" s="41" t="str">
        <f t="shared" si="112"/>
        <v>Unrestricted Donation Expense</v>
      </c>
      <c r="V1013" s="48">
        <f>Budget!J177</f>
        <v>0</v>
      </c>
      <c r="W1013" s="1" t="e">
        <f t="shared" si="110"/>
        <v>#VALUE!</v>
      </c>
      <c r="Z1013" s="1" t="s">
        <v>205</v>
      </c>
      <c r="AA1013" s="1">
        <v>303101</v>
      </c>
    </row>
    <row r="1014" spans="5:27" x14ac:dyDescent="0.2">
      <c r="E1014" s="4" t="e">
        <f t="shared" si="109"/>
        <v>#VALUE!</v>
      </c>
      <c r="G1014" s="9" t="e">
        <f t="shared" si="108"/>
        <v>#VALUE!</v>
      </c>
      <c r="H1014" s="9" t="s">
        <v>205</v>
      </c>
      <c r="I1014" s="22" t="str">
        <f t="shared" si="111"/>
        <v>862063</v>
      </c>
      <c r="J1014" s="22">
        <f t="shared" si="107"/>
        <v>0</v>
      </c>
      <c r="K1014" s="22"/>
      <c r="L1014" s="23"/>
      <c r="M1014" s="22"/>
      <c r="N1014" s="23"/>
      <c r="O1014" s="24"/>
      <c r="P1014" s="24"/>
      <c r="Q1014" s="24"/>
      <c r="R1014" s="24"/>
      <c r="S1014" s="24"/>
      <c r="T1014" s="24"/>
      <c r="U1014" s="41" t="str">
        <f t="shared" si="112"/>
        <v>Fundraising - Pledges</v>
      </c>
      <c r="V1014" s="48">
        <f>Budget!J178</f>
        <v>0</v>
      </c>
      <c r="W1014" s="1" t="e">
        <f t="shared" si="110"/>
        <v>#VALUE!</v>
      </c>
      <c r="Z1014" s="1" t="s">
        <v>205</v>
      </c>
      <c r="AA1014" s="1">
        <v>303101</v>
      </c>
    </row>
    <row r="1015" spans="5:27" x14ac:dyDescent="0.2">
      <c r="E1015" s="4" t="e">
        <f t="shared" si="109"/>
        <v>#VALUE!</v>
      </c>
      <c r="G1015" s="9" t="e">
        <f t="shared" si="108"/>
        <v>#VALUE!</v>
      </c>
      <c r="H1015" s="9" t="s">
        <v>205</v>
      </c>
      <c r="I1015" s="22" t="str">
        <f t="shared" si="111"/>
        <v>862065</v>
      </c>
      <c r="J1015" s="22">
        <f t="shared" si="107"/>
        <v>0</v>
      </c>
      <c r="K1015" s="22"/>
      <c r="L1015" s="23"/>
      <c r="M1015" s="22"/>
      <c r="N1015" s="23"/>
      <c r="O1015" s="24"/>
      <c r="P1015" s="24"/>
      <c r="Q1015" s="24"/>
      <c r="R1015" s="24"/>
      <c r="S1015" s="24"/>
      <c r="T1015" s="24"/>
      <c r="U1015" s="41" t="str">
        <f t="shared" si="112"/>
        <v>Fundraising - Athletic Complex</v>
      </c>
      <c r="V1015" s="48">
        <f>Budget!J179</f>
        <v>0</v>
      </c>
      <c r="W1015" s="1" t="e">
        <f t="shared" si="110"/>
        <v>#VALUE!</v>
      </c>
      <c r="Z1015" s="1" t="s">
        <v>205</v>
      </c>
      <c r="AA1015" s="1">
        <v>303101</v>
      </c>
    </row>
    <row r="1016" spans="5:27" x14ac:dyDescent="0.2">
      <c r="E1016" s="4" t="e">
        <f t="shared" si="109"/>
        <v>#VALUE!</v>
      </c>
      <c r="G1016" s="9" t="e">
        <f t="shared" si="108"/>
        <v>#VALUE!</v>
      </c>
      <c r="H1016" s="9" t="s">
        <v>205</v>
      </c>
      <c r="I1016" s="22" t="str">
        <f t="shared" si="111"/>
        <v>862069</v>
      </c>
      <c r="J1016" s="22">
        <f t="shared" si="107"/>
        <v>0</v>
      </c>
      <c r="K1016" s="22"/>
      <c r="L1016" s="23"/>
      <c r="M1016" s="22"/>
      <c r="N1016" s="23"/>
      <c r="O1016" s="24"/>
      <c r="P1016" s="24"/>
      <c r="Q1016" s="24"/>
      <c r="R1016" s="24"/>
      <c r="S1016" s="24"/>
      <c r="T1016" s="24"/>
      <c r="U1016" s="41" t="str">
        <f t="shared" si="112"/>
        <v>Fundraising - Misc</v>
      </c>
      <c r="V1016" s="48">
        <f>Budget!J180</f>
        <v>0</v>
      </c>
      <c r="W1016" s="1" t="e">
        <f t="shared" si="110"/>
        <v>#VALUE!</v>
      </c>
      <c r="Z1016" s="1" t="s">
        <v>205</v>
      </c>
      <c r="AA1016" s="1">
        <v>303101</v>
      </c>
    </row>
    <row r="1017" spans="5:27" x14ac:dyDescent="0.2">
      <c r="E1017" s="4" t="e">
        <f t="shared" si="109"/>
        <v>#VALUE!</v>
      </c>
      <c r="F1017" s="2"/>
      <c r="G1017" s="2" t="e">
        <f t="shared" si="108"/>
        <v>#VALUE!</v>
      </c>
      <c r="H1017" s="7" t="s">
        <v>205</v>
      </c>
      <c r="I1017" s="6">
        <f t="shared" si="111"/>
        <v>303101</v>
      </c>
      <c r="J1017" s="1">
        <f t="shared" si="107"/>
        <v>0</v>
      </c>
      <c r="K1017" s="3"/>
      <c r="M1017" s="3"/>
      <c r="O1017" s="5"/>
      <c r="P1017" s="5"/>
      <c r="Q1017" s="5"/>
      <c r="R1017" s="5"/>
      <c r="S1017" s="5"/>
      <c r="T1017" s="5"/>
      <c r="U1017" s="1" t="str">
        <f t="shared" si="112"/>
        <v>NET GAIN OR LOSS:</v>
      </c>
      <c r="V1017" s="49">
        <f>Budget!J183</f>
        <v>0</v>
      </c>
      <c r="W1017" s="1" t="e">
        <f t="shared" si="110"/>
        <v>#VALUE!</v>
      </c>
      <c r="X1017" s="7"/>
      <c r="Y1017" s="7"/>
      <c r="Z1017" s="7" t="s">
        <v>205</v>
      </c>
      <c r="AA1017" s="1">
        <v>303101</v>
      </c>
    </row>
    <row r="1018" spans="5:27" x14ac:dyDescent="0.2">
      <c r="E1018" s="4" t="e">
        <f t="shared" si="109"/>
        <v>#VALUE!</v>
      </c>
      <c r="G1018" s="9" t="e">
        <f t="shared" si="108"/>
        <v>#VALUE!</v>
      </c>
      <c r="H1018" s="9" t="s">
        <v>205</v>
      </c>
      <c r="I1018" s="19" t="str">
        <f t="shared" si="111"/>
        <v>412010</v>
      </c>
      <c r="J1018" s="19">
        <f>$D$4</f>
        <v>0</v>
      </c>
      <c r="K1018" s="19"/>
      <c r="L1018" s="20"/>
      <c r="M1018" s="19"/>
      <c r="N1018" s="20"/>
      <c r="O1018" s="21"/>
      <c r="P1018" s="21"/>
      <c r="Q1018" s="21"/>
      <c r="R1018" s="21"/>
      <c r="S1018" s="21"/>
      <c r="T1018" s="21"/>
      <c r="U1018" s="40" t="str">
        <f t="shared" si="112"/>
        <v>Cost to Educate</v>
      </c>
      <c r="V1018" s="47">
        <f>-Budget!K10</f>
        <v>0</v>
      </c>
      <c r="W1018" s="1" t="e">
        <f t="shared" si="110"/>
        <v>#VALUE!</v>
      </c>
      <c r="Z1018" s="1" t="s">
        <v>205</v>
      </c>
      <c r="AA1018" s="1">
        <v>303101</v>
      </c>
    </row>
    <row r="1019" spans="5:27" x14ac:dyDescent="0.2">
      <c r="E1019" s="4" t="e">
        <f t="shared" si="109"/>
        <v>#VALUE!</v>
      </c>
      <c r="G1019" s="9" t="e">
        <f t="shared" si="108"/>
        <v>#VALUE!</v>
      </c>
      <c r="H1019" s="9" t="s">
        <v>205</v>
      </c>
      <c r="I1019" s="19" t="str">
        <f t="shared" si="111"/>
        <v>412405</v>
      </c>
      <c r="J1019" s="19">
        <f t="shared" ref="J1019:J1079" si="113">$D$4</f>
        <v>0</v>
      </c>
      <c r="K1019" s="19"/>
      <c r="L1019" s="20"/>
      <c r="M1019" s="19"/>
      <c r="N1019" s="20"/>
      <c r="O1019" s="21"/>
      <c r="P1019" s="21"/>
      <c r="Q1019" s="21"/>
      <c r="R1019" s="21"/>
      <c r="S1019" s="21"/>
      <c r="T1019" s="21"/>
      <c r="U1019" s="40" t="str">
        <f t="shared" si="112"/>
        <v>Published Differential - Parishioner</v>
      </c>
      <c r="V1019" s="47">
        <f>-Budget!K11</f>
        <v>0</v>
      </c>
      <c r="W1019" s="1" t="e">
        <f t="shared" ref="W1019:W1050" si="114">$H$6</f>
        <v>#VALUE!</v>
      </c>
      <c r="Z1019" s="1" t="s">
        <v>205</v>
      </c>
      <c r="AA1019" s="1">
        <v>303101</v>
      </c>
    </row>
    <row r="1020" spans="5:27" x14ac:dyDescent="0.2">
      <c r="E1020" s="4" t="e">
        <f t="shared" si="109"/>
        <v>#VALUE!</v>
      </c>
      <c r="G1020" s="9" t="e">
        <f t="shared" si="108"/>
        <v>#VALUE!</v>
      </c>
      <c r="H1020" s="9" t="s">
        <v>205</v>
      </c>
      <c r="I1020" s="19" t="str">
        <f t="shared" si="111"/>
        <v>412410</v>
      </c>
      <c r="J1020" s="19">
        <f t="shared" si="113"/>
        <v>0</v>
      </c>
      <c r="K1020" s="19"/>
      <c r="L1020" s="20"/>
      <c r="M1020" s="19"/>
      <c r="N1020" s="20"/>
      <c r="O1020" s="21"/>
      <c r="P1020" s="21"/>
      <c r="Q1020" s="21"/>
      <c r="R1020" s="21"/>
      <c r="S1020" s="21"/>
      <c r="T1020" s="21"/>
      <c r="U1020" s="40" t="str">
        <f t="shared" si="112"/>
        <v>Published Differential - Non-Parishioner, Catholic</v>
      </c>
      <c r="V1020" s="47">
        <f>-Budget!K12</f>
        <v>0</v>
      </c>
      <c r="W1020" s="1" t="e">
        <f t="shared" si="114"/>
        <v>#VALUE!</v>
      </c>
      <c r="Z1020" s="1" t="s">
        <v>205</v>
      </c>
      <c r="AA1020" s="1">
        <v>303101</v>
      </c>
    </row>
    <row r="1021" spans="5:27" x14ac:dyDescent="0.2">
      <c r="E1021" s="4" t="e">
        <f t="shared" si="109"/>
        <v>#VALUE!</v>
      </c>
      <c r="G1021" s="9" t="e">
        <f t="shared" si="108"/>
        <v>#VALUE!</v>
      </c>
      <c r="H1021" s="9" t="s">
        <v>205</v>
      </c>
      <c r="I1021" s="19" t="str">
        <f t="shared" si="111"/>
        <v>412415</v>
      </c>
      <c r="J1021" s="19">
        <f t="shared" si="113"/>
        <v>0</v>
      </c>
      <c r="K1021" s="19"/>
      <c r="L1021" s="20"/>
      <c r="M1021" s="19"/>
      <c r="N1021" s="20"/>
      <c r="O1021" s="21"/>
      <c r="P1021" s="21"/>
      <c r="Q1021" s="21"/>
      <c r="R1021" s="21"/>
      <c r="S1021" s="21"/>
      <c r="T1021" s="21"/>
      <c r="U1021" s="40" t="str">
        <f t="shared" si="112"/>
        <v>Published Differential - Non-Catholic</v>
      </c>
      <c r="V1021" s="47">
        <f>-Budget!K13</f>
        <v>0</v>
      </c>
      <c r="W1021" s="1" t="e">
        <f t="shared" si="114"/>
        <v>#VALUE!</v>
      </c>
      <c r="Z1021" s="1" t="s">
        <v>205</v>
      </c>
      <c r="AA1021" s="1">
        <v>303101</v>
      </c>
    </row>
    <row r="1022" spans="5:27" x14ac:dyDescent="0.2">
      <c r="E1022" s="4" t="e">
        <f t="shared" si="109"/>
        <v>#VALUE!</v>
      </c>
      <c r="G1022" s="9" t="e">
        <f t="shared" ref="G1022:G1080" si="115">"BV-"&amp;J1022&amp;TEXT(E1022,"mmyy")</f>
        <v>#VALUE!</v>
      </c>
      <c r="H1022" s="9" t="s">
        <v>205</v>
      </c>
      <c r="I1022" s="19" t="str">
        <f t="shared" si="111"/>
        <v>412420</v>
      </c>
      <c r="J1022" s="19">
        <f t="shared" si="113"/>
        <v>0</v>
      </c>
      <c r="K1022" s="19"/>
      <c r="L1022" s="20"/>
      <c r="M1022" s="19"/>
      <c r="N1022" s="20"/>
      <c r="O1022" s="21"/>
      <c r="P1022" s="21"/>
      <c r="Q1022" s="21"/>
      <c r="R1022" s="21"/>
      <c r="S1022" s="21"/>
      <c r="T1022" s="21"/>
      <c r="U1022" s="40" t="str">
        <f t="shared" si="112"/>
        <v>Published Differential - Other Status</v>
      </c>
      <c r="V1022" s="47">
        <f>-Budget!K14</f>
        <v>0</v>
      </c>
      <c r="W1022" s="1" t="e">
        <f t="shared" si="114"/>
        <v>#VALUE!</v>
      </c>
      <c r="Z1022" s="1" t="s">
        <v>205</v>
      </c>
      <c r="AA1022" s="1">
        <v>303101</v>
      </c>
    </row>
    <row r="1023" spans="5:27" x14ac:dyDescent="0.2">
      <c r="E1023" s="4" t="e">
        <f t="shared" si="109"/>
        <v>#VALUE!</v>
      </c>
      <c r="G1023" s="9" t="e">
        <f t="shared" si="115"/>
        <v>#VALUE!</v>
      </c>
      <c r="H1023" s="9" t="s">
        <v>205</v>
      </c>
      <c r="I1023" s="19" t="str">
        <f t="shared" si="111"/>
        <v>412505</v>
      </c>
      <c r="J1023" s="19">
        <f t="shared" si="113"/>
        <v>0</v>
      </c>
      <c r="K1023" s="19"/>
      <c r="L1023" s="20"/>
      <c r="M1023" s="19"/>
      <c r="N1023" s="20"/>
      <c r="O1023" s="21"/>
      <c r="P1023" s="21"/>
      <c r="Q1023" s="21"/>
      <c r="R1023" s="21"/>
      <c r="S1023" s="21"/>
      <c r="T1023" s="21"/>
      <c r="U1023" s="40" t="str">
        <f t="shared" si="112"/>
        <v>Published Discounts</v>
      </c>
      <c r="V1023" s="47">
        <f>-Budget!K15</f>
        <v>0</v>
      </c>
      <c r="W1023" s="1" t="e">
        <f t="shared" si="114"/>
        <v>#VALUE!</v>
      </c>
      <c r="Z1023" s="1" t="s">
        <v>205</v>
      </c>
      <c r="AA1023" s="1">
        <v>303101</v>
      </c>
    </row>
    <row r="1024" spans="5:27" x14ac:dyDescent="0.2">
      <c r="E1024" s="4" t="e">
        <f t="shared" si="109"/>
        <v>#VALUE!</v>
      </c>
      <c r="G1024" s="9" t="e">
        <f t="shared" si="115"/>
        <v>#VALUE!</v>
      </c>
      <c r="H1024" s="9" t="s">
        <v>205</v>
      </c>
      <c r="I1024" s="19" t="str">
        <f t="shared" si="111"/>
        <v>414001</v>
      </c>
      <c r="J1024" s="19">
        <f t="shared" si="113"/>
        <v>0</v>
      </c>
      <c r="K1024" s="19"/>
      <c r="L1024" s="20"/>
      <c r="M1024" s="19"/>
      <c r="N1024" s="20"/>
      <c r="O1024" s="21"/>
      <c r="P1024" s="21"/>
      <c r="Q1024" s="21"/>
      <c r="R1024" s="21"/>
      <c r="S1024" s="21"/>
      <c r="T1024" s="21"/>
      <c r="U1024" s="40" t="str">
        <f t="shared" si="112"/>
        <v>Tuition-Current Year, Parishioner</v>
      </c>
      <c r="V1024" s="47">
        <f>-Budget!K16</f>
        <v>0</v>
      </c>
      <c r="W1024" s="1" t="e">
        <f t="shared" si="114"/>
        <v>#VALUE!</v>
      </c>
      <c r="Z1024" s="1" t="s">
        <v>205</v>
      </c>
      <c r="AA1024" s="1">
        <v>303101</v>
      </c>
    </row>
    <row r="1025" spans="5:27" x14ac:dyDescent="0.2">
      <c r="E1025" s="4" t="e">
        <f t="shared" si="109"/>
        <v>#VALUE!</v>
      </c>
      <c r="G1025" s="9" t="e">
        <f t="shared" si="115"/>
        <v>#VALUE!</v>
      </c>
      <c r="H1025" s="9" t="s">
        <v>205</v>
      </c>
      <c r="I1025" s="19" t="str">
        <f t="shared" si="111"/>
        <v>414002</v>
      </c>
      <c r="J1025" s="19">
        <f t="shared" si="113"/>
        <v>0</v>
      </c>
      <c r="K1025" s="19"/>
      <c r="L1025" s="20"/>
      <c r="M1025" s="19"/>
      <c r="N1025" s="20"/>
      <c r="O1025" s="21"/>
      <c r="P1025" s="21"/>
      <c r="Q1025" s="21"/>
      <c r="R1025" s="21"/>
      <c r="S1025" s="21"/>
      <c r="T1025" s="21"/>
      <c r="U1025" s="40" t="str">
        <f t="shared" si="112"/>
        <v>Tuition-Current Year, Non-Parishioner</v>
      </c>
      <c r="V1025" s="47">
        <f>-Budget!K17</f>
        <v>0</v>
      </c>
      <c r="W1025" s="1" t="e">
        <f t="shared" si="114"/>
        <v>#VALUE!</v>
      </c>
      <c r="Z1025" s="1" t="s">
        <v>205</v>
      </c>
      <c r="AA1025" s="1">
        <v>303101</v>
      </c>
    </row>
    <row r="1026" spans="5:27" x14ac:dyDescent="0.2">
      <c r="E1026" s="4" t="e">
        <f t="shared" si="109"/>
        <v>#VALUE!</v>
      </c>
      <c r="G1026" s="9" t="e">
        <f t="shared" si="115"/>
        <v>#VALUE!</v>
      </c>
      <c r="H1026" s="9" t="s">
        <v>205</v>
      </c>
      <c r="I1026" s="19" t="str">
        <f t="shared" si="111"/>
        <v>414003</v>
      </c>
      <c r="J1026" s="19">
        <f t="shared" si="113"/>
        <v>0</v>
      </c>
      <c r="K1026" s="19"/>
      <c r="L1026" s="20"/>
      <c r="M1026" s="19"/>
      <c r="N1026" s="20"/>
      <c r="O1026" s="21"/>
      <c r="P1026" s="21"/>
      <c r="Q1026" s="21"/>
      <c r="R1026" s="21"/>
      <c r="S1026" s="21"/>
      <c r="T1026" s="21"/>
      <c r="U1026" s="40" t="str">
        <f t="shared" si="112"/>
        <v>Tuition-Current Year, Non-Catholic</v>
      </c>
      <c r="V1026" s="47">
        <f>-Budget!K18</f>
        <v>0</v>
      </c>
      <c r="W1026" s="1" t="e">
        <f t="shared" si="114"/>
        <v>#VALUE!</v>
      </c>
      <c r="Z1026" s="1" t="s">
        <v>205</v>
      </c>
      <c r="AA1026" s="1">
        <v>303101</v>
      </c>
    </row>
    <row r="1027" spans="5:27" x14ac:dyDescent="0.2">
      <c r="E1027" s="4" t="e">
        <f t="shared" si="109"/>
        <v>#VALUE!</v>
      </c>
      <c r="G1027" s="9" t="e">
        <f t="shared" si="115"/>
        <v>#VALUE!</v>
      </c>
      <c r="H1027" s="9" t="s">
        <v>205</v>
      </c>
      <c r="I1027" s="19" t="str">
        <f t="shared" si="111"/>
        <v>414004</v>
      </c>
      <c r="J1027" s="19">
        <f t="shared" si="113"/>
        <v>0</v>
      </c>
      <c r="K1027" s="19"/>
      <c r="L1027" s="20"/>
      <c r="M1027" s="19"/>
      <c r="N1027" s="20"/>
      <c r="O1027" s="21"/>
      <c r="P1027" s="21"/>
      <c r="Q1027" s="21"/>
      <c r="R1027" s="21"/>
      <c r="S1027" s="21"/>
      <c r="T1027" s="21"/>
      <c r="U1027" s="40" t="str">
        <f t="shared" si="112"/>
        <v>Extended Day Care</v>
      </c>
      <c r="V1027" s="47">
        <f>-Budget!K19</f>
        <v>0</v>
      </c>
      <c r="W1027" s="1" t="e">
        <f t="shared" si="114"/>
        <v>#VALUE!</v>
      </c>
      <c r="Z1027" s="1" t="s">
        <v>205</v>
      </c>
      <c r="AA1027" s="1">
        <v>303101</v>
      </c>
    </row>
    <row r="1028" spans="5:27" x14ac:dyDescent="0.2">
      <c r="E1028" s="4" t="e">
        <f t="shared" si="109"/>
        <v>#VALUE!</v>
      </c>
      <c r="G1028" s="9" t="e">
        <f t="shared" si="115"/>
        <v>#VALUE!</v>
      </c>
      <c r="H1028" s="9" t="s">
        <v>205</v>
      </c>
      <c r="I1028" s="19" t="str">
        <f t="shared" si="111"/>
        <v>414005</v>
      </c>
      <c r="J1028" s="19">
        <f t="shared" si="113"/>
        <v>0</v>
      </c>
      <c r="K1028" s="19"/>
      <c r="L1028" s="20"/>
      <c r="M1028" s="19"/>
      <c r="N1028" s="20"/>
      <c r="O1028" s="21"/>
      <c r="P1028" s="21"/>
      <c r="Q1028" s="21"/>
      <c r="R1028" s="21"/>
      <c r="S1028" s="21"/>
      <c r="T1028" s="21"/>
      <c r="U1028" s="40" t="str">
        <f t="shared" si="112"/>
        <v>Tuition-Prior Year</v>
      </c>
      <c r="V1028" s="47">
        <f>-Budget!K20</f>
        <v>0</v>
      </c>
      <c r="W1028" s="1" t="e">
        <f t="shared" si="114"/>
        <v>#VALUE!</v>
      </c>
      <c r="Z1028" s="1" t="s">
        <v>205</v>
      </c>
      <c r="AA1028" s="1">
        <v>303101</v>
      </c>
    </row>
    <row r="1029" spans="5:27" x14ac:dyDescent="0.2">
      <c r="E1029" s="4" t="e">
        <f t="shared" si="109"/>
        <v>#VALUE!</v>
      </c>
      <c r="G1029" s="9" t="e">
        <f t="shared" si="115"/>
        <v>#VALUE!</v>
      </c>
      <c r="H1029" s="9" t="s">
        <v>205</v>
      </c>
      <c r="I1029" s="19" t="str">
        <f t="shared" si="111"/>
        <v>414006</v>
      </c>
      <c r="J1029" s="19">
        <f t="shared" si="113"/>
        <v>0</v>
      </c>
      <c r="K1029" s="19"/>
      <c r="L1029" s="20"/>
      <c r="M1029" s="19"/>
      <c r="N1029" s="20"/>
      <c r="O1029" s="21"/>
      <c r="P1029" s="21"/>
      <c r="Q1029" s="21"/>
      <c r="R1029" s="21"/>
      <c r="S1029" s="21"/>
      <c r="T1029" s="21"/>
      <c r="U1029" s="40" t="str">
        <f t="shared" si="112"/>
        <v>Academic Summer Session</v>
      </c>
      <c r="V1029" s="47">
        <f>-Budget!K21</f>
        <v>0</v>
      </c>
      <c r="W1029" s="1" t="e">
        <f t="shared" si="114"/>
        <v>#VALUE!</v>
      </c>
      <c r="Z1029" s="1" t="s">
        <v>205</v>
      </c>
      <c r="AA1029" s="1">
        <v>303101</v>
      </c>
    </row>
    <row r="1030" spans="5:27" x14ac:dyDescent="0.2">
      <c r="E1030" s="4" t="e">
        <f t="shared" si="109"/>
        <v>#VALUE!</v>
      </c>
      <c r="G1030" s="9" t="e">
        <f t="shared" si="115"/>
        <v>#VALUE!</v>
      </c>
      <c r="H1030" s="9" t="s">
        <v>205</v>
      </c>
      <c r="I1030" s="19" t="str">
        <f t="shared" si="111"/>
        <v>414007</v>
      </c>
      <c r="J1030" s="19">
        <f t="shared" si="113"/>
        <v>0</v>
      </c>
      <c r="K1030" s="19"/>
      <c r="L1030" s="20"/>
      <c r="M1030" s="19"/>
      <c r="N1030" s="20"/>
      <c r="O1030" s="21"/>
      <c r="P1030" s="21"/>
      <c r="Q1030" s="21"/>
      <c r="R1030" s="21"/>
      <c r="S1030" s="21"/>
      <c r="T1030" s="21"/>
      <c r="U1030" s="40" t="str">
        <f t="shared" si="112"/>
        <v>Registration Fee-Current Year</v>
      </c>
      <c r="V1030" s="47">
        <f>-Budget!K22</f>
        <v>0</v>
      </c>
      <c r="W1030" s="1" t="e">
        <f t="shared" si="114"/>
        <v>#VALUE!</v>
      </c>
      <c r="Z1030" s="1" t="s">
        <v>205</v>
      </c>
      <c r="AA1030" s="1">
        <v>303101</v>
      </c>
    </row>
    <row r="1031" spans="5:27" x14ac:dyDescent="0.2">
      <c r="E1031" s="4" t="e">
        <f t="shared" si="109"/>
        <v>#VALUE!</v>
      </c>
      <c r="G1031" s="9" t="e">
        <f t="shared" si="115"/>
        <v>#VALUE!</v>
      </c>
      <c r="H1031" s="9" t="s">
        <v>205</v>
      </c>
      <c r="I1031" s="19" t="str">
        <f t="shared" si="111"/>
        <v>414008</v>
      </c>
      <c r="J1031" s="19">
        <f t="shared" si="113"/>
        <v>0</v>
      </c>
      <c r="K1031" s="19"/>
      <c r="L1031" s="20"/>
      <c r="M1031" s="19"/>
      <c r="N1031" s="20"/>
      <c r="O1031" s="21"/>
      <c r="P1031" s="21"/>
      <c r="Q1031" s="21"/>
      <c r="R1031" s="21"/>
      <c r="S1031" s="21"/>
      <c r="T1031" s="21"/>
      <c r="U1031" s="40" t="str">
        <f t="shared" si="112"/>
        <v>Student Accident Insurance Fee</v>
      </c>
      <c r="V1031" s="47">
        <f>-Budget!K23</f>
        <v>0</v>
      </c>
      <c r="W1031" s="1" t="e">
        <f t="shared" si="114"/>
        <v>#VALUE!</v>
      </c>
      <c r="Z1031" s="1" t="s">
        <v>205</v>
      </c>
      <c r="AA1031" s="1">
        <v>303101</v>
      </c>
    </row>
    <row r="1032" spans="5:27" x14ac:dyDescent="0.2">
      <c r="E1032" s="4" t="e">
        <f t="shared" si="109"/>
        <v>#VALUE!</v>
      </c>
      <c r="G1032" s="9" t="e">
        <f t="shared" si="115"/>
        <v>#VALUE!</v>
      </c>
      <c r="H1032" s="9" t="s">
        <v>205</v>
      </c>
      <c r="I1032" s="19" t="str">
        <f t="shared" si="111"/>
        <v>414009</v>
      </c>
      <c r="J1032" s="19">
        <f t="shared" si="113"/>
        <v>0</v>
      </c>
      <c r="K1032" s="19"/>
      <c r="L1032" s="20"/>
      <c r="M1032" s="19"/>
      <c r="N1032" s="20"/>
      <c r="O1032" s="21"/>
      <c r="P1032" s="21"/>
      <c r="Q1032" s="21"/>
      <c r="R1032" s="21"/>
      <c r="S1032" s="21"/>
      <c r="T1032" s="21"/>
      <c r="U1032" s="40" t="str">
        <f t="shared" si="112"/>
        <v>Book Fee</v>
      </c>
      <c r="V1032" s="47">
        <f>-Budget!K24</f>
        <v>0</v>
      </c>
      <c r="W1032" s="1" t="e">
        <f t="shared" si="114"/>
        <v>#VALUE!</v>
      </c>
      <c r="Z1032" s="1" t="s">
        <v>205</v>
      </c>
      <c r="AA1032" s="1">
        <v>303101</v>
      </c>
    </row>
    <row r="1033" spans="5:27" x14ac:dyDescent="0.2">
      <c r="E1033" s="4" t="e">
        <f t="shared" si="109"/>
        <v>#VALUE!</v>
      </c>
      <c r="G1033" s="9" t="e">
        <f t="shared" si="115"/>
        <v>#VALUE!</v>
      </c>
      <c r="H1033" s="9" t="s">
        <v>205</v>
      </c>
      <c r="I1033" s="19" t="str">
        <f t="shared" si="111"/>
        <v>414010</v>
      </c>
      <c r="J1033" s="19">
        <f t="shared" si="113"/>
        <v>0</v>
      </c>
      <c r="K1033" s="19"/>
      <c r="L1033" s="20"/>
      <c r="M1033" s="19"/>
      <c r="N1033" s="20"/>
      <c r="O1033" s="21"/>
      <c r="P1033" s="21"/>
      <c r="Q1033" s="21"/>
      <c r="R1033" s="21"/>
      <c r="S1033" s="21"/>
      <c r="T1033" s="21"/>
      <c r="U1033" s="40" t="str">
        <f t="shared" si="112"/>
        <v>Tuition-Scholarship/Donation from Outside</v>
      </c>
      <c r="V1033" s="47">
        <f>-Budget!K25</f>
        <v>0</v>
      </c>
      <c r="W1033" s="1" t="e">
        <f t="shared" si="114"/>
        <v>#VALUE!</v>
      </c>
      <c r="Z1033" s="1" t="s">
        <v>205</v>
      </c>
      <c r="AA1033" s="1">
        <v>303101</v>
      </c>
    </row>
    <row r="1034" spans="5:27" x14ac:dyDescent="0.2">
      <c r="E1034" s="4" t="e">
        <f t="shared" si="109"/>
        <v>#VALUE!</v>
      </c>
      <c r="G1034" s="9" t="e">
        <f t="shared" si="115"/>
        <v>#VALUE!</v>
      </c>
      <c r="H1034" s="9" t="s">
        <v>205</v>
      </c>
      <c r="I1034" s="19" t="str">
        <f t="shared" si="111"/>
        <v>414011</v>
      </c>
      <c r="J1034" s="19">
        <f t="shared" si="113"/>
        <v>0</v>
      </c>
      <c r="K1034" s="19"/>
      <c r="L1034" s="20"/>
      <c r="M1034" s="19"/>
      <c r="N1034" s="20"/>
      <c r="O1034" s="21"/>
      <c r="P1034" s="21"/>
      <c r="Q1034" s="21"/>
      <c r="R1034" s="21"/>
      <c r="S1034" s="21"/>
      <c r="T1034" s="21"/>
      <c r="U1034" s="40" t="str">
        <f t="shared" si="112"/>
        <v>Tuition Insurance Fees</v>
      </c>
      <c r="V1034" s="47">
        <f>-Budget!K26</f>
        <v>0</v>
      </c>
      <c r="W1034" s="1" t="e">
        <f t="shared" si="114"/>
        <v>#VALUE!</v>
      </c>
      <c r="Z1034" s="1" t="s">
        <v>205</v>
      </c>
      <c r="AA1034" s="1">
        <v>303101</v>
      </c>
    </row>
    <row r="1035" spans="5:27" x14ac:dyDescent="0.2">
      <c r="E1035" s="4" t="e">
        <f t="shared" si="109"/>
        <v>#VALUE!</v>
      </c>
      <c r="G1035" s="9" t="e">
        <f t="shared" si="115"/>
        <v>#VALUE!</v>
      </c>
      <c r="H1035" s="9" t="s">
        <v>205</v>
      </c>
      <c r="I1035" s="19" t="str">
        <f t="shared" si="111"/>
        <v>414013</v>
      </c>
      <c r="J1035" s="19">
        <f t="shared" si="113"/>
        <v>0</v>
      </c>
      <c r="K1035" s="19"/>
      <c r="L1035" s="20"/>
      <c r="M1035" s="19"/>
      <c r="N1035" s="20"/>
      <c r="O1035" s="21"/>
      <c r="P1035" s="21"/>
      <c r="Q1035" s="21"/>
      <c r="R1035" s="21"/>
      <c r="S1035" s="21"/>
      <c r="T1035" s="21"/>
      <c r="U1035" s="40" t="str">
        <f t="shared" si="112"/>
        <v>Other Fees</v>
      </c>
      <c r="V1035" s="47">
        <f>-Budget!K27</f>
        <v>0</v>
      </c>
      <c r="W1035" s="1" t="e">
        <f t="shared" si="114"/>
        <v>#VALUE!</v>
      </c>
      <c r="Z1035" s="1" t="s">
        <v>205</v>
      </c>
      <c r="AA1035" s="1">
        <v>303101</v>
      </c>
    </row>
    <row r="1036" spans="5:27" x14ac:dyDescent="0.2">
      <c r="E1036" s="4" t="e">
        <f t="shared" si="109"/>
        <v>#VALUE!</v>
      </c>
      <c r="G1036" s="9" t="e">
        <f t="shared" si="115"/>
        <v>#VALUE!</v>
      </c>
      <c r="H1036" s="9" t="s">
        <v>205</v>
      </c>
      <c r="I1036" s="19" t="str">
        <f t="shared" si="111"/>
        <v>434010</v>
      </c>
      <c r="J1036" s="19">
        <f t="shared" si="113"/>
        <v>0</v>
      </c>
      <c r="K1036" s="19"/>
      <c r="L1036" s="20"/>
      <c r="M1036" s="19"/>
      <c r="N1036" s="20"/>
      <c r="O1036" s="21"/>
      <c r="P1036" s="21"/>
      <c r="Q1036" s="21"/>
      <c r="R1036" s="21"/>
      <c r="S1036" s="21"/>
      <c r="T1036" s="21"/>
      <c r="U1036" s="40" t="str">
        <f t="shared" si="112"/>
        <v>Tuition - Scholarship/Donation from Outside</v>
      </c>
      <c r="V1036" s="47">
        <f>-Budget!K28</f>
        <v>0</v>
      </c>
      <c r="W1036" s="1" t="e">
        <f t="shared" si="114"/>
        <v>#VALUE!</v>
      </c>
      <c r="Z1036" s="1" t="s">
        <v>205</v>
      </c>
      <c r="AA1036" s="1">
        <v>303101</v>
      </c>
    </row>
    <row r="1037" spans="5:27" x14ac:dyDescent="0.2">
      <c r="E1037" s="4" t="e">
        <f t="shared" si="109"/>
        <v>#VALUE!</v>
      </c>
      <c r="G1037" s="9" t="e">
        <f t="shared" si="115"/>
        <v>#VALUE!</v>
      </c>
      <c r="H1037" s="9" t="s">
        <v>205</v>
      </c>
      <c r="I1037" s="19" t="str">
        <f t="shared" si="111"/>
        <v>434011</v>
      </c>
      <c r="J1037" s="19">
        <f t="shared" si="113"/>
        <v>0</v>
      </c>
      <c r="K1037" s="19"/>
      <c r="L1037" s="20"/>
      <c r="M1037" s="19"/>
      <c r="N1037" s="20"/>
      <c r="O1037" s="21"/>
      <c r="P1037" s="21"/>
      <c r="Q1037" s="21"/>
      <c r="R1037" s="21"/>
      <c r="S1037" s="21"/>
      <c r="T1037" s="21"/>
      <c r="U1037" s="40" t="str">
        <f t="shared" si="112"/>
        <v>Diocesan Tuition Assistance Reduction Grants</v>
      </c>
      <c r="V1037" s="47">
        <f>-Budget!K29</f>
        <v>0</v>
      </c>
      <c r="W1037" s="1" t="e">
        <f t="shared" si="114"/>
        <v>#VALUE!</v>
      </c>
      <c r="Z1037" s="1" t="s">
        <v>205</v>
      </c>
      <c r="AA1037" s="1">
        <v>303101</v>
      </c>
    </row>
    <row r="1038" spans="5:27" x14ac:dyDescent="0.2">
      <c r="E1038" s="4" t="e">
        <f t="shared" si="109"/>
        <v>#VALUE!</v>
      </c>
      <c r="G1038" s="9" t="e">
        <f t="shared" si="115"/>
        <v>#VALUE!</v>
      </c>
      <c r="H1038" s="9" t="s">
        <v>205</v>
      </c>
      <c r="I1038" s="19" t="str">
        <f t="shared" si="111"/>
        <v>434012</v>
      </c>
      <c r="J1038" s="19">
        <f t="shared" si="113"/>
        <v>0</v>
      </c>
      <c r="K1038" s="19"/>
      <c r="L1038" s="20"/>
      <c r="M1038" s="19"/>
      <c r="N1038" s="20"/>
      <c r="O1038" s="21"/>
      <c r="P1038" s="21"/>
      <c r="Q1038" s="21"/>
      <c r="R1038" s="21"/>
      <c r="S1038" s="21"/>
      <c r="T1038" s="21"/>
      <c r="U1038" s="40" t="str">
        <f t="shared" si="112"/>
        <v>Tuition Assistance from Parish</v>
      </c>
      <c r="V1038" s="47">
        <f>-Budget!K30</f>
        <v>0</v>
      </c>
      <c r="W1038" s="1" t="e">
        <f t="shared" si="114"/>
        <v>#VALUE!</v>
      </c>
      <c r="Z1038" s="1" t="s">
        <v>205</v>
      </c>
      <c r="AA1038" s="1">
        <v>303101</v>
      </c>
    </row>
    <row r="1039" spans="5:27" x14ac:dyDescent="0.2">
      <c r="E1039" s="4" t="e">
        <f t="shared" si="109"/>
        <v>#VALUE!</v>
      </c>
      <c r="G1039" s="9" t="e">
        <f t="shared" si="115"/>
        <v>#VALUE!</v>
      </c>
      <c r="H1039" s="9" t="s">
        <v>205</v>
      </c>
      <c r="I1039" s="19" t="str">
        <f t="shared" si="111"/>
        <v>434014</v>
      </c>
      <c r="J1039" s="19">
        <f t="shared" si="113"/>
        <v>0</v>
      </c>
      <c r="K1039" s="19"/>
      <c r="L1039" s="20"/>
      <c r="M1039" s="19"/>
      <c r="N1039" s="20"/>
      <c r="O1039" s="21"/>
      <c r="P1039" s="21"/>
      <c r="Q1039" s="21"/>
      <c r="R1039" s="21"/>
      <c r="S1039" s="21"/>
      <c r="T1039" s="21"/>
      <c r="U1039" s="40" t="str">
        <f t="shared" si="112"/>
        <v>Tuition Reduction</v>
      </c>
      <c r="V1039" s="47">
        <f>-Budget!K31</f>
        <v>0</v>
      </c>
      <c r="W1039" s="1" t="e">
        <f t="shared" si="114"/>
        <v>#VALUE!</v>
      </c>
      <c r="Z1039" s="1" t="s">
        <v>205</v>
      </c>
      <c r="AA1039" s="1">
        <v>303101</v>
      </c>
    </row>
    <row r="1040" spans="5:27" x14ac:dyDescent="0.2">
      <c r="E1040" s="4" t="e">
        <f t="shared" si="109"/>
        <v>#VALUE!</v>
      </c>
      <c r="G1040" s="9" t="e">
        <f t="shared" si="115"/>
        <v>#VALUE!</v>
      </c>
      <c r="H1040" s="9" t="s">
        <v>205</v>
      </c>
      <c r="I1040" s="19" t="str">
        <f t="shared" si="111"/>
        <v>434015</v>
      </c>
      <c r="J1040" s="19">
        <f t="shared" si="113"/>
        <v>0</v>
      </c>
      <c r="K1040" s="19"/>
      <c r="L1040" s="20"/>
      <c r="M1040" s="19"/>
      <c r="N1040" s="20"/>
      <c r="O1040" s="21"/>
      <c r="P1040" s="21"/>
      <c r="Q1040" s="21"/>
      <c r="R1040" s="21"/>
      <c r="S1040" s="21"/>
      <c r="T1040" s="21"/>
      <c r="U1040" s="40" t="str">
        <f t="shared" si="112"/>
        <v>Tuition Discounts</v>
      </c>
      <c r="V1040" s="47">
        <f>-Budget!K32</f>
        <v>0</v>
      </c>
      <c r="W1040" s="1" t="e">
        <f t="shared" si="114"/>
        <v>#VALUE!</v>
      </c>
      <c r="Z1040" s="1" t="s">
        <v>205</v>
      </c>
      <c r="AA1040" s="1">
        <v>303101</v>
      </c>
    </row>
    <row r="1041" spans="5:27" x14ac:dyDescent="0.2">
      <c r="E1041" s="4" t="e">
        <f t="shared" si="109"/>
        <v>#VALUE!</v>
      </c>
      <c r="G1041" s="9" t="e">
        <f t="shared" si="115"/>
        <v>#VALUE!</v>
      </c>
      <c r="H1041" s="9" t="s">
        <v>205</v>
      </c>
      <c r="I1041" s="19" t="str">
        <f t="shared" si="111"/>
        <v>434016</v>
      </c>
      <c r="J1041" s="19">
        <f t="shared" si="113"/>
        <v>0</v>
      </c>
      <c r="K1041" s="19"/>
      <c r="L1041" s="20"/>
      <c r="M1041" s="19"/>
      <c r="N1041" s="20"/>
      <c r="O1041" s="21"/>
      <c r="P1041" s="21"/>
      <c r="Q1041" s="21"/>
      <c r="R1041" s="21"/>
      <c r="S1041" s="21"/>
      <c r="T1041" s="21"/>
      <c r="U1041" s="40" t="str">
        <f t="shared" si="112"/>
        <v>Tuition Refunds</v>
      </c>
      <c r="V1041" s="47">
        <f>-Budget!K33</f>
        <v>0</v>
      </c>
      <c r="W1041" s="1" t="e">
        <f t="shared" si="114"/>
        <v>#VALUE!</v>
      </c>
      <c r="Z1041" s="1" t="s">
        <v>205</v>
      </c>
      <c r="AA1041" s="1">
        <v>303101</v>
      </c>
    </row>
    <row r="1042" spans="5:27" x14ac:dyDescent="0.2">
      <c r="E1042" s="4" t="e">
        <f t="shared" si="109"/>
        <v>#VALUE!</v>
      </c>
      <c r="G1042" s="9" t="e">
        <f t="shared" si="115"/>
        <v>#VALUE!</v>
      </c>
      <c r="H1042" s="9" t="s">
        <v>205</v>
      </c>
      <c r="I1042" s="19" t="str">
        <f t="shared" si="111"/>
        <v>434017</v>
      </c>
      <c r="J1042" s="19">
        <f t="shared" si="113"/>
        <v>0</v>
      </c>
      <c r="K1042" s="19"/>
      <c r="L1042" s="20"/>
      <c r="M1042" s="19"/>
      <c r="N1042" s="20"/>
      <c r="O1042" s="21"/>
      <c r="P1042" s="21"/>
      <c r="Q1042" s="21"/>
      <c r="R1042" s="21"/>
      <c r="S1042" s="21"/>
      <c r="T1042" s="21"/>
      <c r="U1042" s="40" t="str">
        <f t="shared" si="112"/>
        <v>Tuition Unrecoverable</v>
      </c>
      <c r="V1042" s="47">
        <f>-Budget!K34</f>
        <v>0</v>
      </c>
      <c r="W1042" s="1" t="e">
        <f t="shared" si="114"/>
        <v>#VALUE!</v>
      </c>
      <c r="Z1042" s="1" t="s">
        <v>205</v>
      </c>
      <c r="AA1042" s="1">
        <v>303101</v>
      </c>
    </row>
    <row r="1043" spans="5:27" x14ac:dyDescent="0.2">
      <c r="E1043" s="4" t="e">
        <f t="shared" si="109"/>
        <v>#VALUE!</v>
      </c>
      <c r="G1043" s="9" t="e">
        <f t="shared" si="115"/>
        <v>#VALUE!</v>
      </c>
      <c r="H1043" s="9" t="s">
        <v>205</v>
      </c>
      <c r="I1043" s="19" t="str">
        <f t="shared" si="111"/>
        <v>454018</v>
      </c>
      <c r="J1043" s="19">
        <f t="shared" si="113"/>
        <v>0</v>
      </c>
      <c r="K1043" s="19"/>
      <c r="L1043" s="20"/>
      <c r="M1043" s="19"/>
      <c r="N1043" s="20"/>
      <c r="O1043" s="21"/>
      <c r="P1043" s="21"/>
      <c r="Q1043" s="21"/>
      <c r="R1043" s="21"/>
      <c r="S1043" s="21"/>
      <c r="T1043" s="21"/>
      <c r="U1043" s="40" t="str">
        <f t="shared" si="112"/>
        <v>Parish Subsidies</v>
      </c>
      <c r="V1043" s="47">
        <f>-Budget!K35</f>
        <v>0</v>
      </c>
      <c r="W1043" s="1" t="e">
        <f t="shared" si="114"/>
        <v>#VALUE!</v>
      </c>
      <c r="Z1043" s="1" t="s">
        <v>205</v>
      </c>
      <c r="AA1043" s="1">
        <v>303101</v>
      </c>
    </row>
    <row r="1044" spans="5:27" x14ac:dyDescent="0.2">
      <c r="E1044" s="4" t="e">
        <f t="shared" si="109"/>
        <v>#VALUE!</v>
      </c>
      <c r="G1044" s="9" t="e">
        <f t="shared" si="115"/>
        <v>#VALUE!</v>
      </c>
      <c r="H1044" s="9" t="s">
        <v>205</v>
      </c>
      <c r="I1044" s="19" t="str">
        <f t="shared" si="111"/>
        <v>454100</v>
      </c>
      <c r="J1044" s="19">
        <f t="shared" si="113"/>
        <v>0</v>
      </c>
      <c r="K1044" s="19"/>
      <c r="L1044" s="20"/>
      <c r="M1044" s="19"/>
      <c r="N1044" s="20"/>
      <c r="O1044" s="21"/>
      <c r="P1044" s="21"/>
      <c r="Q1044" s="21"/>
      <c r="R1044" s="21"/>
      <c r="S1044" s="21"/>
      <c r="T1044" s="21"/>
      <c r="U1044" s="40" t="str">
        <f t="shared" si="112"/>
        <v>Parish Tuition Assistnace</v>
      </c>
      <c r="V1044" s="47">
        <f>-Budget!K36</f>
        <v>0</v>
      </c>
      <c r="W1044" s="1" t="e">
        <f t="shared" si="114"/>
        <v>#VALUE!</v>
      </c>
      <c r="Z1044" s="1" t="s">
        <v>205</v>
      </c>
      <c r="AA1044" s="1">
        <v>303101</v>
      </c>
    </row>
    <row r="1045" spans="5:27" x14ac:dyDescent="0.2">
      <c r="E1045" s="4" t="e">
        <f t="shared" si="109"/>
        <v>#VALUE!</v>
      </c>
      <c r="G1045" s="9" t="e">
        <f t="shared" si="115"/>
        <v>#VALUE!</v>
      </c>
      <c r="H1045" s="9" t="s">
        <v>205</v>
      </c>
      <c r="I1045" s="19" t="str">
        <f t="shared" si="111"/>
        <v>454201</v>
      </c>
      <c r="J1045" s="19">
        <f t="shared" si="113"/>
        <v>0</v>
      </c>
      <c r="K1045" s="19"/>
      <c r="L1045" s="20"/>
      <c r="M1045" s="19"/>
      <c r="N1045" s="20"/>
      <c r="O1045" s="21"/>
      <c r="P1045" s="21"/>
      <c r="Q1045" s="21"/>
      <c r="R1045" s="21"/>
      <c r="S1045" s="21"/>
      <c r="T1045" s="21"/>
      <c r="U1045" s="40" t="str">
        <f t="shared" si="112"/>
        <v>Bishops Annual Appeal (BAA)</v>
      </c>
      <c r="V1045" s="47">
        <f>-Budget!K37</f>
        <v>0</v>
      </c>
      <c r="W1045" s="1" t="e">
        <f t="shared" si="114"/>
        <v>#VALUE!</v>
      </c>
      <c r="Z1045" s="1" t="s">
        <v>205</v>
      </c>
      <c r="AA1045" s="1">
        <v>303101</v>
      </c>
    </row>
    <row r="1046" spans="5:27" x14ac:dyDescent="0.2">
      <c r="E1046" s="4" t="e">
        <f t="shared" si="109"/>
        <v>#VALUE!</v>
      </c>
      <c r="G1046" s="9" t="e">
        <f t="shared" si="115"/>
        <v>#VALUE!</v>
      </c>
      <c r="H1046" s="9" t="s">
        <v>205</v>
      </c>
      <c r="I1046" s="19" t="str">
        <f t="shared" si="111"/>
        <v>454203</v>
      </c>
      <c r="J1046" s="19">
        <f t="shared" si="113"/>
        <v>0</v>
      </c>
      <c r="K1046" s="19"/>
      <c r="L1046" s="20"/>
      <c r="M1046" s="19"/>
      <c r="N1046" s="20"/>
      <c r="O1046" s="21"/>
      <c r="P1046" s="21"/>
      <c r="Q1046" s="21"/>
      <c r="R1046" s="21"/>
      <c r="S1046" s="21"/>
      <c r="T1046" s="21"/>
      <c r="U1046" s="40" t="str">
        <f t="shared" si="112"/>
        <v>Black and Indian Home Missions</v>
      </c>
      <c r="V1046" s="47">
        <f>-Budget!K38</f>
        <v>0</v>
      </c>
      <c r="W1046" s="1" t="e">
        <f t="shared" si="114"/>
        <v>#VALUE!</v>
      </c>
      <c r="Z1046" s="1" t="s">
        <v>205</v>
      </c>
      <c r="AA1046" s="1">
        <v>303101</v>
      </c>
    </row>
    <row r="1047" spans="5:27" x14ac:dyDescent="0.2">
      <c r="E1047" s="4" t="e">
        <f t="shared" si="109"/>
        <v>#VALUE!</v>
      </c>
      <c r="G1047" s="9" t="e">
        <f t="shared" si="115"/>
        <v>#VALUE!</v>
      </c>
      <c r="H1047" s="9" t="s">
        <v>205</v>
      </c>
      <c r="I1047" s="19" t="str">
        <f t="shared" si="111"/>
        <v>474206</v>
      </c>
      <c r="J1047" s="19">
        <f t="shared" si="113"/>
        <v>0</v>
      </c>
      <c r="K1047" s="19"/>
      <c r="L1047" s="20"/>
      <c r="M1047" s="19"/>
      <c r="N1047" s="20"/>
      <c r="O1047" s="21"/>
      <c r="P1047" s="21"/>
      <c r="Q1047" s="21"/>
      <c r="R1047" s="21"/>
      <c r="S1047" s="21"/>
      <c r="T1047" s="21"/>
      <c r="U1047" s="40" t="str">
        <f t="shared" si="112"/>
        <v>Gifts/Donations/Bequests - Unrestricted</v>
      </c>
      <c r="V1047" s="47">
        <f>-Budget!K39</f>
        <v>0</v>
      </c>
      <c r="W1047" s="1" t="e">
        <f t="shared" si="114"/>
        <v>#VALUE!</v>
      </c>
      <c r="Z1047" s="1" t="s">
        <v>205</v>
      </c>
      <c r="AA1047" s="1">
        <v>303101</v>
      </c>
    </row>
    <row r="1048" spans="5:27" x14ac:dyDescent="0.2">
      <c r="E1048" s="4" t="e">
        <f t="shared" si="109"/>
        <v>#VALUE!</v>
      </c>
      <c r="G1048" s="9" t="e">
        <f t="shared" si="115"/>
        <v>#VALUE!</v>
      </c>
      <c r="H1048" s="9" t="s">
        <v>205</v>
      </c>
      <c r="I1048" s="19" t="str">
        <f t="shared" si="111"/>
        <v>474211</v>
      </c>
      <c r="J1048" s="19">
        <f t="shared" si="113"/>
        <v>0</v>
      </c>
      <c r="K1048" s="19"/>
      <c r="L1048" s="20"/>
      <c r="M1048" s="19"/>
      <c r="N1048" s="20"/>
      <c r="O1048" s="21"/>
      <c r="P1048" s="21"/>
      <c r="Q1048" s="21"/>
      <c r="R1048" s="21"/>
      <c r="S1048" s="21"/>
      <c r="T1048" s="21"/>
      <c r="U1048" s="40" t="str">
        <f t="shared" si="112"/>
        <v>Gifts/Donations/Bequests - Restricted</v>
      </c>
      <c r="V1048" s="47">
        <f>-Budget!K40</f>
        <v>0</v>
      </c>
      <c r="W1048" s="1" t="e">
        <f t="shared" si="114"/>
        <v>#VALUE!</v>
      </c>
      <c r="Z1048" s="1" t="s">
        <v>205</v>
      </c>
      <c r="AA1048" s="1">
        <v>303101</v>
      </c>
    </row>
    <row r="1049" spans="5:27" x14ac:dyDescent="0.2">
      <c r="E1049" s="4" t="e">
        <f t="shared" si="109"/>
        <v>#VALUE!</v>
      </c>
      <c r="G1049" s="9" t="e">
        <f t="shared" si="115"/>
        <v>#VALUE!</v>
      </c>
      <c r="H1049" s="9" t="s">
        <v>205</v>
      </c>
      <c r="I1049" s="19" t="str">
        <f t="shared" si="111"/>
        <v>474230</v>
      </c>
      <c r="J1049" s="19">
        <f t="shared" si="113"/>
        <v>0</v>
      </c>
      <c r="K1049" s="19"/>
      <c r="L1049" s="20"/>
      <c r="M1049" s="19"/>
      <c r="N1049" s="20"/>
      <c r="O1049" s="21"/>
      <c r="P1049" s="21"/>
      <c r="Q1049" s="21"/>
      <c r="R1049" s="21"/>
      <c r="S1049" s="21"/>
      <c r="T1049" s="21"/>
      <c r="U1049" s="40" t="str">
        <f t="shared" si="112"/>
        <v>Parents' Organizations</v>
      </c>
      <c r="V1049" s="47">
        <f>-Budget!K41</f>
        <v>0</v>
      </c>
      <c r="W1049" s="1" t="e">
        <f t="shared" si="114"/>
        <v>#VALUE!</v>
      </c>
      <c r="Z1049" s="1" t="s">
        <v>205</v>
      </c>
      <c r="AA1049" s="1">
        <v>303101</v>
      </c>
    </row>
    <row r="1050" spans="5:27" x14ac:dyDescent="0.2">
      <c r="E1050" s="4" t="e">
        <f t="shared" ref="E1050:E1113" si="116">DATE(YEAR(E882),MONTH(E882)+1,DAY(E882))</f>
        <v>#VALUE!</v>
      </c>
      <c r="G1050" s="9" t="e">
        <f t="shared" si="115"/>
        <v>#VALUE!</v>
      </c>
      <c r="H1050" s="9" t="s">
        <v>205</v>
      </c>
      <c r="I1050" s="19" t="str">
        <f t="shared" si="111"/>
        <v>474231</v>
      </c>
      <c r="J1050" s="19">
        <f t="shared" si="113"/>
        <v>0</v>
      </c>
      <c r="K1050" s="19"/>
      <c r="L1050" s="20"/>
      <c r="M1050" s="19"/>
      <c r="N1050" s="20"/>
      <c r="O1050" s="21"/>
      <c r="P1050" s="21"/>
      <c r="Q1050" s="21"/>
      <c r="R1050" s="21"/>
      <c r="S1050" s="21"/>
      <c r="T1050" s="21"/>
      <c r="U1050" s="40" t="str">
        <f t="shared" si="112"/>
        <v>Student Fund Raising (Net)</v>
      </c>
      <c r="V1050" s="47">
        <f>-Budget!K42</f>
        <v>0</v>
      </c>
      <c r="W1050" s="1" t="e">
        <f t="shared" si="114"/>
        <v>#VALUE!</v>
      </c>
      <c r="Z1050" s="1" t="s">
        <v>205</v>
      </c>
      <c r="AA1050" s="1">
        <v>303101</v>
      </c>
    </row>
    <row r="1051" spans="5:27" x14ac:dyDescent="0.2">
      <c r="E1051" s="4" t="e">
        <f t="shared" si="116"/>
        <v>#VALUE!</v>
      </c>
      <c r="G1051" s="9" t="e">
        <f t="shared" si="115"/>
        <v>#VALUE!</v>
      </c>
      <c r="H1051" s="9" t="s">
        <v>205</v>
      </c>
      <c r="I1051" s="19" t="str">
        <f t="shared" si="111"/>
        <v>474232</v>
      </c>
      <c r="J1051" s="19">
        <f t="shared" si="113"/>
        <v>0</v>
      </c>
      <c r="K1051" s="19"/>
      <c r="L1051" s="20"/>
      <c r="M1051" s="19"/>
      <c r="N1051" s="20"/>
      <c r="O1051" s="21"/>
      <c r="P1051" s="21"/>
      <c r="Q1051" s="21"/>
      <c r="R1051" s="21"/>
      <c r="S1051" s="21"/>
      <c r="T1051" s="21"/>
      <c r="U1051" s="40" t="str">
        <f t="shared" si="112"/>
        <v>Special Fund Raising Events (Net)</v>
      </c>
      <c r="V1051" s="47">
        <f>-Budget!K43</f>
        <v>0</v>
      </c>
      <c r="W1051" s="1" t="e">
        <f t="shared" ref="W1051:W1079" si="117">$H$6</f>
        <v>#VALUE!</v>
      </c>
      <c r="Z1051" s="1" t="s">
        <v>205</v>
      </c>
      <c r="AA1051" s="1">
        <v>303101</v>
      </c>
    </row>
    <row r="1052" spans="5:27" x14ac:dyDescent="0.2">
      <c r="E1052" s="4" t="e">
        <f t="shared" si="116"/>
        <v>#VALUE!</v>
      </c>
      <c r="G1052" s="9" t="e">
        <f t="shared" si="115"/>
        <v>#VALUE!</v>
      </c>
      <c r="H1052" s="9" t="s">
        <v>205</v>
      </c>
      <c r="I1052" s="19" t="str">
        <f t="shared" si="111"/>
        <v>474270</v>
      </c>
      <c r="J1052" s="19">
        <f t="shared" si="113"/>
        <v>0</v>
      </c>
      <c r="K1052" s="19"/>
      <c r="L1052" s="20"/>
      <c r="M1052" s="19"/>
      <c r="N1052" s="20"/>
      <c r="O1052" s="21"/>
      <c r="P1052" s="21"/>
      <c r="Q1052" s="21"/>
      <c r="R1052" s="21"/>
      <c r="S1052" s="21"/>
      <c r="T1052" s="21"/>
      <c r="U1052" s="40" t="str">
        <f t="shared" si="112"/>
        <v>School Development</v>
      </c>
      <c r="V1052" s="47">
        <f>-Budget!K44</f>
        <v>0</v>
      </c>
      <c r="W1052" s="1" t="e">
        <f t="shared" si="117"/>
        <v>#VALUE!</v>
      </c>
      <c r="Z1052" s="1" t="s">
        <v>205</v>
      </c>
      <c r="AA1052" s="1">
        <v>303101</v>
      </c>
    </row>
    <row r="1053" spans="5:27" x14ac:dyDescent="0.2">
      <c r="E1053" s="4" t="e">
        <f t="shared" si="116"/>
        <v>#VALUE!</v>
      </c>
      <c r="G1053" s="9" t="e">
        <f t="shared" si="115"/>
        <v>#VALUE!</v>
      </c>
      <c r="H1053" s="9" t="s">
        <v>205</v>
      </c>
      <c r="I1053" s="19" t="str">
        <f t="shared" si="111"/>
        <v>474414</v>
      </c>
      <c r="J1053" s="19">
        <f t="shared" si="113"/>
        <v>0</v>
      </c>
      <c r="K1053" s="19"/>
      <c r="L1053" s="20"/>
      <c r="M1053" s="19"/>
      <c r="N1053" s="20"/>
      <c r="O1053" s="21"/>
      <c r="P1053" s="21"/>
      <c r="Q1053" s="21"/>
      <c r="R1053" s="21"/>
      <c r="S1053" s="21"/>
      <c r="T1053" s="21"/>
      <c r="U1053" s="40" t="str">
        <f t="shared" si="112"/>
        <v>Income from Endowments</v>
      </c>
      <c r="V1053" s="47">
        <f>-Budget!K45</f>
        <v>0</v>
      </c>
      <c r="W1053" s="1" t="e">
        <f t="shared" si="117"/>
        <v>#VALUE!</v>
      </c>
      <c r="Z1053" s="1" t="s">
        <v>205</v>
      </c>
      <c r="AA1053" s="1">
        <v>303101</v>
      </c>
    </row>
    <row r="1054" spans="5:27" x14ac:dyDescent="0.2">
      <c r="E1054" s="4" t="e">
        <f t="shared" si="116"/>
        <v>#VALUE!</v>
      </c>
      <c r="G1054" s="9" t="e">
        <f t="shared" si="115"/>
        <v>#VALUE!</v>
      </c>
      <c r="H1054" s="9" t="s">
        <v>205</v>
      </c>
      <c r="I1054" s="19" t="str">
        <f t="shared" si="111"/>
        <v>474505</v>
      </c>
      <c r="J1054" s="19">
        <f t="shared" si="113"/>
        <v>0</v>
      </c>
      <c r="K1054" s="19"/>
      <c r="L1054" s="20"/>
      <c r="M1054" s="19"/>
      <c r="N1054" s="20"/>
      <c r="O1054" s="21"/>
      <c r="P1054" s="21"/>
      <c r="Q1054" s="21"/>
      <c r="R1054" s="21"/>
      <c r="S1054" s="21"/>
      <c r="T1054" s="21"/>
      <c r="U1054" s="40" t="str">
        <f t="shared" si="112"/>
        <v>Realized Gain (Loss) on Sale of Investments</v>
      </c>
      <c r="V1054" s="47">
        <f>-Budget!K46</f>
        <v>0</v>
      </c>
      <c r="W1054" s="1" t="e">
        <f t="shared" si="117"/>
        <v>#VALUE!</v>
      </c>
      <c r="Z1054" s="1" t="s">
        <v>205</v>
      </c>
      <c r="AA1054" s="1">
        <v>303101</v>
      </c>
    </row>
    <row r="1055" spans="5:27" x14ac:dyDescent="0.2">
      <c r="E1055" s="4" t="e">
        <f t="shared" si="116"/>
        <v>#VALUE!</v>
      </c>
      <c r="G1055" s="9" t="e">
        <f t="shared" si="115"/>
        <v>#VALUE!</v>
      </c>
      <c r="H1055" s="9" t="s">
        <v>205</v>
      </c>
      <c r="I1055" s="19" t="str">
        <f t="shared" si="111"/>
        <v>474605</v>
      </c>
      <c r="J1055" s="19">
        <f t="shared" si="113"/>
        <v>0</v>
      </c>
      <c r="K1055" s="19"/>
      <c r="L1055" s="20"/>
      <c r="M1055" s="19"/>
      <c r="N1055" s="20"/>
      <c r="O1055" s="21"/>
      <c r="P1055" s="21"/>
      <c r="Q1055" s="21"/>
      <c r="R1055" s="21"/>
      <c r="S1055" s="21"/>
      <c r="T1055" s="21"/>
      <c r="U1055" s="40" t="str">
        <f t="shared" si="112"/>
        <v>Unrealized Gain (Loss) on Investments</v>
      </c>
      <c r="V1055" s="47">
        <f>-Budget!K47</f>
        <v>0</v>
      </c>
      <c r="W1055" s="1" t="e">
        <f t="shared" si="117"/>
        <v>#VALUE!</v>
      </c>
      <c r="Z1055" s="1" t="s">
        <v>205</v>
      </c>
      <c r="AA1055" s="1">
        <v>303101</v>
      </c>
    </row>
    <row r="1056" spans="5:27" x14ac:dyDescent="0.2">
      <c r="E1056" s="4" t="e">
        <f t="shared" si="116"/>
        <v>#VALUE!</v>
      </c>
      <c r="G1056" s="9" t="e">
        <f t="shared" si="115"/>
        <v>#VALUE!</v>
      </c>
      <c r="H1056" s="9" t="s">
        <v>205</v>
      </c>
      <c r="I1056" s="19" t="str">
        <f t="shared" si="111"/>
        <v>494214</v>
      </c>
      <c r="J1056" s="19">
        <f t="shared" si="113"/>
        <v>0</v>
      </c>
      <c r="K1056" s="19"/>
      <c r="L1056" s="20"/>
      <c r="M1056" s="19"/>
      <c r="N1056" s="20"/>
      <c r="O1056" s="21"/>
      <c r="P1056" s="21"/>
      <c r="Q1056" s="21"/>
      <c r="R1056" s="21"/>
      <c r="S1056" s="21"/>
      <c r="T1056" s="21"/>
      <c r="U1056" s="40" t="str">
        <f t="shared" si="112"/>
        <v>Grants</v>
      </c>
      <c r="V1056" s="47">
        <f>-Budget!K48</f>
        <v>0</v>
      </c>
      <c r="W1056" s="1" t="e">
        <f t="shared" si="117"/>
        <v>#VALUE!</v>
      </c>
      <c r="Z1056" s="1" t="s">
        <v>205</v>
      </c>
      <c r="AA1056" s="1">
        <v>303101</v>
      </c>
    </row>
    <row r="1057" spans="5:27" x14ac:dyDescent="0.2">
      <c r="E1057" s="4" t="e">
        <f t="shared" si="116"/>
        <v>#VALUE!</v>
      </c>
      <c r="G1057" s="9" t="e">
        <f t="shared" si="115"/>
        <v>#VALUE!</v>
      </c>
      <c r="H1057" s="9" t="s">
        <v>205</v>
      </c>
      <c r="I1057" s="19" t="str">
        <f t="shared" si="111"/>
        <v>494401</v>
      </c>
      <c r="J1057" s="19">
        <f t="shared" si="113"/>
        <v>0</v>
      </c>
      <c r="K1057" s="19"/>
      <c r="L1057" s="20"/>
      <c r="M1057" s="19"/>
      <c r="N1057" s="20"/>
      <c r="O1057" s="21"/>
      <c r="P1057" s="21"/>
      <c r="Q1057" s="21"/>
      <c r="R1057" s="21"/>
      <c r="S1057" s="21"/>
      <c r="T1057" s="21"/>
      <c r="U1057" s="40" t="str">
        <f t="shared" si="112"/>
        <v>Insurance Settlements</v>
      </c>
      <c r="V1057" s="47">
        <f>-Budget!K49</f>
        <v>0</v>
      </c>
      <c r="W1057" s="1" t="e">
        <f t="shared" si="117"/>
        <v>#VALUE!</v>
      </c>
      <c r="Z1057" s="1" t="s">
        <v>205</v>
      </c>
      <c r="AA1057" s="1">
        <v>303101</v>
      </c>
    </row>
    <row r="1058" spans="5:27" x14ac:dyDescent="0.2">
      <c r="E1058" s="4" t="e">
        <f t="shared" si="116"/>
        <v>#VALUE!</v>
      </c>
      <c r="G1058" s="9" t="e">
        <f t="shared" si="115"/>
        <v>#VALUE!</v>
      </c>
      <c r="H1058" s="9" t="s">
        <v>205</v>
      </c>
      <c r="I1058" s="19" t="str">
        <f t="shared" si="111"/>
        <v>494601</v>
      </c>
      <c r="J1058" s="19">
        <f t="shared" si="113"/>
        <v>0</v>
      </c>
      <c r="K1058" s="19"/>
      <c r="L1058" s="20"/>
      <c r="M1058" s="19"/>
      <c r="N1058" s="20"/>
      <c r="O1058" s="21"/>
      <c r="P1058" s="21"/>
      <c r="Q1058" s="21"/>
      <c r="R1058" s="21"/>
      <c r="S1058" s="21"/>
      <c r="T1058" s="21"/>
      <c r="U1058" s="40" t="str">
        <f t="shared" si="112"/>
        <v>Rental of Facilities</v>
      </c>
      <c r="V1058" s="47">
        <f>-Budget!K50</f>
        <v>0</v>
      </c>
      <c r="W1058" s="1" t="e">
        <f t="shared" si="117"/>
        <v>#VALUE!</v>
      </c>
      <c r="Z1058" s="1" t="s">
        <v>205</v>
      </c>
      <c r="AA1058" s="1">
        <v>303101</v>
      </c>
    </row>
    <row r="1059" spans="5:27" x14ac:dyDescent="0.2">
      <c r="E1059" s="4" t="e">
        <f t="shared" si="116"/>
        <v>#VALUE!</v>
      </c>
      <c r="G1059" s="9" t="e">
        <f t="shared" si="115"/>
        <v>#VALUE!</v>
      </c>
      <c r="H1059" s="9" t="s">
        <v>205</v>
      </c>
      <c r="I1059" s="19" t="str">
        <f t="shared" si="111"/>
        <v>494650</v>
      </c>
      <c r="J1059" s="19">
        <f t="shared" si="113"/>
        <v>0</v>
      </c>
      <c r="K1059" s="19"/>
      <c r="L1059" s="20"/>
      <c r="M1059" s="19"/>
      <c r="N1059" s="20"/>
      <c r="O1059" s="21"/>
      <c r="P1059" s="21"/>
      <c r="Q1059" s="21"/>
      <c r="R1059" s="21"/>
      <c r="S1059" s="21"/>
      <c r="T1059" s="21"/>
      <c r="U1059" s="40" t="str">
        <f t="shared" si="112"/>
        <v>Miscellaneous Income</v>
      </c>
      <c r="V1059" s="47">
        <f>-Budget!K51</f>
        <v>0</v>
      </c>
      <c r="W1059" s="1" t="e">
        <f t="shared" si="117"/>
        <v>#VALUE!</v>
      </c>
      <c r="Z1059" s="1" t="s">
        <v>205</v>
      </c>
      <c r="AA1059" s="1">
        <v>303101</v>
      </c>
    </row>
    <row r="1060" spans="5:27" x14ac:dyDescent="0.2">
      <c r="E1060" s="4" t="e">
        <f t="shared" si="116"/>
        <v>#VALUE!</v>
      </c>
      <c r="G1060" s="9" t="e">
        <f t="shared" si="115"/>
        <v>#VALUE!</v>
      </c>
      <c r="H1060" s="9" t="s">
        <v>205</v>
      </c>
      <c r="I1060" s="19" t="str">
        <f t="shared" si="111"/>
        <v>494671</v>
      </c>
      <c r="J1060" s="19">
        <f t="shared" si="113"/>
        <v>0</v>
      </c>
      <c r="K1060" s="19"/>
      <c r="L1060" s="20"/>
      <c r="M1060" s="19"/>
      <c r="N1060" s="20"/>
      <c r="O1060" s="21"/>
      <c r="P1060" s="21"/>
      <c r="Q1060" s="21"/>
      <c r="R1060" s="21"/>
      <c r="S1060" s="21"/>
      <c r="T1060" s="21"/>
      <c r="U1060" s="40" t="str">
        <f t="shared" si="112"/>
        <v>Interest Income</v>
      </c>
      <c r="V1060" s="47">
        <f>-Budget!K52</f>
        <v>0</v>
      </c>
      <c r="W1060" s="1" t="e">
        <f t="shared" si="117"/>
        <v>#VALUE!</v>
      </c>
      <c r="Z1060" s="1" t="s">
        <v>205</v>
      </c>
      <c r="AA1060" s="1">
        <v>303101</v>
      </c>
    </row>
    <row r="1061" spans="5:27" x14ac:dyDescent="0.2">
      <c r="E1061" s="4" t="e">
        <f t="shared" si="116"/>
        <v>#VALUE!</v>
      </c>
      <c r="G1061" s="9" t="e">
        <f t="shared" si="115"/>
        <v>#VALUE!</v>
      </c>
      <c r="H1061" s="9" t="s">
        <v>205</v>
      </c>
      <c r="I1061" s="19" t="str">
        <f t="shared" si="111"/>
        <v>514600</v>
      </c>
      <c r="J1061" s="19">
        <f t="shared" si="113"/>
        <v>0</v>
      </c>
      <c r="K1061" s="19"/>
      <c r="L1061" s="20"/>
      <c r="M1061" s="19"/>
      <c r="N1061" s="20"/>
      <c r="O1061" s="21"/>
      <c r="P1061" s="21"/>
      <c r="Q1061" s="21"/>
      <c r="R1061" s="21"/>
      <c r="S1061" s="21"/>
      <c r="T1061" s="21"/>
      <c r="U1061" s="40" t="str">
        <f t="shared" si="112"/>
        <v>Student Activities - Non-Athletic</v>
      </c>
      <c r="V1061" s="47">
        <f>-Budget!K53</f>
        <v>0</v>
      </c>
      <c r="W1061" s="1" t="e">
        <f t="shared" si="117"/>
        <v>#VALUE!</v>
      </c>
      <c r="Z1061" s="1" t="s">
        <v>205</v>
      </c>
      <c r="AA1061" s="1">
        <v>303101</v>
      </c>
    </row>
    <row r="1062" spans="5:27" x14ac:dyDescent="0.2">
      <c r="E1062" s="4" t="e">
        <f t="shared" si="116"/>
        <v>#VALUE!</v>
      </c>
      <c r="G1062" s="9" t="e">
        <f t="shared" si="115"/>
        <v>#VALUE!</v>
      </c>
      <c r="H1062" s="9" t="s">
        <v>205</v>
      </c>
      <c r="I1062" s="19" t="str">
        <f t="shared" si="111"/>
        <v>514638</v>
      </c>
      <c r="J1062" s="19">
        <f t="shared" si="113"/>
        <v>0</v>
      </c>
      <c r="K1062" s="19"/>
      <c r="L1062" s="20"/>
      <c r="M1062" s="19"/>
      <c r="N1062" s="20"/>
      <c r="O1062" s="21"/>
      <c r="P1062" s="21"/>
      <c r="Q1062" s="21"/>
      <c r="R1062" s="21"/>
      <c r="S1062" s="21"/>
      <c r="T1062" s="21"/>
      <c r="U1062" s="40" t="str">
        <f t="shared" si="112"/>
        <v>Student Insurance</v>
      </c>
      <c r="V1062" s="47">
        <f>-Budget!K54</f>
        <v>0</v>
      </c>
      <c r="W1062" s="1" t="e">
        <f t="shared" si="117"/>
        <v>#VALUE!</v>
      </c>
      <c r="Z1062" s="1" t="s">
        <v>205</v>
      </c>
      <c r="AA1062" s="1">
        <v>303101</v>
      </c>
    </row>
    <row r="1063" spans="5:27" x14ac:dyDescent="0.2">
      <c r="E1063" s="4" t="e">
        <f t="shared" si="116"/>
        <v>#VALUE!</v>
      </c>
      <c r="G1063" s="9" t="e">
        <f t="shared" si="115"/>
        <v>#VALUE!</v>
      </c>
      <c r="H1063" s="9" t="s">
        <v>205</v>
      </c>
      <c r="I1063" s="19" t="str">
        <f t="shared" si="111"/>
        <v>514675</v>
      </c>
      <c r="J1063" s="19">
        <f t="shared" si="113"/>
        <v>0</v>
      </c>
      <c r="K1063" s="19"/>
      <c r="L1063" s="20"/>
      <c r="M1063" s="19"/>
      <c r="N1063" s="20"/>
      <c r="O1063" s="21"/>
      <c r="P1063" s="21"/>
      <c r="Q1063" s="21"/>
      <c r="R1063" s="21"/>
      <c r="S1063" s="21"/>
      <c r="T1063" s="21"/>
      <c r="U1063" s="40" t="str">
        <f t="shared" si="112"/>
        <v>Student Activity Income</v>
      </c>
      <c r="V1063" s="47">
        <f>-Budget!K55</f>
        <v>0</v>
      </c>
      <c r="W1063" s="1" t="e">
        <f t="shared" si="117"/>
        <v>#VALUE!</v>
      </c>
      <c r="Z1063" s="1" t="s">
        <v>205</v>
      </c>
      <c r="AA1063" s="1">
        <v>303101</v>
      </c>
    </row>
    <row r="1064" spans="5:27" x14ac:dyDescent="0.2">
      <c r="E1064" s="4" t="e">
        <f t="shared" si="116"/>
        <v>#VALUE!</v>
      </c>
      <c r="G1064" s="9" t="e">
        <f t="shared" si="115"/>
        <v>#VALUE!</v>
      </c>
      <c r="H1064" s="9" t="s">
        <v>205</v>
      </c>
      <c r="I1064" s="19" t="str">
        <f t="shared" si="111"/>
        <v>534211</v>
      </c>
      <c r="J1064" s="19">
        <f t="shared" si="113"/>
        <v>0</v>
      </c>
      <c r="K1064" s="19"/>
      <c r="L1064" s="20"/>
      <c r="M1064" s="19"/>
      <c r="N1064" s="20"/>
      <c r="O1064" s="21"/>
      <c r="P1064" s="21"/>
      <c r="Q1064" s="21"/>
      <c r="R1064" s="21"/>
      <c r="S1064" s="21"/>
      <c r="T1064" s="21"/>
      <c r="U1064" s="40" t="str">
        <f t="shared" si="112"/>
        <v>Athletic Donations</v>
      </c>
      <c r="V1064" s="47">
        <f>-Budget!K56</f>
        <v>0</v>
      </c>
      <c r="W1064" s="1" t="e">
        <f t="shared" si="117"/>
        <v>#VALUE!</v>
      </c>
      <c r="Z1064" s="1" t="s">
        <v>205</v>
      </c>
      <c r="AA1064" s="1">
        <v>303101</v>
      </c>
    </row>
    <row r="1065" spans="5:27" x14ac:dyDescent="0.2">
      <c r="E1065" s="4" t="e">
        <f t="shared" si="116"/>
        <v>#VALUE!</v>
      </c>
      <c r="G1065" s="9" t="e">
        <f t="shared" si="115"/>
        <v>#VALUE!</v>
      </c>
      <c r="H1065" s="9" t="s">
        <v>205</v>
      </c>
      <c r="I1065" s="19" t="str">
        <f t="shared" si="111"/>
        <v>534212</v>
      </c>
      <c r="J1065" s="19">
        <f t="shared" si="113"/>
        <v>0</v>
      </c>
      <c r="K1065" s="19"/>
      <c r="L1065" s="20"/>
      <c r="M1065" s="19"/>
      <c r="N1065" s="20"/>
      <c r="O1065" s="21"/>
      <c r="P1065" s="21"/>
      <c r="Q1065" s="21"/>
      <c r="R1065" s="21"/>
      <c r="S1065" s="21"/>
      <c r="T1065" s="21"/>
      <c r="U1065" s="40" t="str">
        <f t="shared" si="112"/>
        <v>Athletic Fees</v>
      </c>
      <c r="V1065" s="47">
        <f>-Budget!K57</f>
        <v>0</v>
      </c>
      <c r="W1065" s="1" t="e">
        <f t="shared" si="117"/>
        <v>#VALUE!</v>
      </c>
      <c r="Z1065" s="1" t="s">
        <v>205</v>
      </c>
      <c r="AA1065" s="1">
        <v>303101</v>
      </c>
    </row>
    <row r="1066" spans="5:27" x14ac:dyDescent="0.2">
      <c r="E1066" s="4" t="e">
        <f t="shared" si="116"/>
        <v>#VALUE!</v>
      </c>
      <c r="G1066" s="9" t="e">
        <f t="shared" si="115"/>
        <v>#VALUE!</v>
      </c>
      <c r="H1066" s="9" t="s">
        <v>205</v>
      </c>
      <c r="I1066" s="19" t="str">
        <f t="shared" si="111"/>
        <v>534690</v>
      </c>
      <c r="J1066" s="19">
        <f t="shared" si="113"/>
        <v>0</v>
      </c>
      <c r="K1066" s="19"/>
      <c r="L1066" s="20"/>
      <c r="M1066" s="19"/>
      <c r="N1066" s="20"/>
      <c r="O1066" s="21"/>
      <c r="P1066" s="21"/>
      <c r="Q1066" s="21"/>
      <c r="R1066" s="21"/>
      <c r="S1066" s="21"/>
      <c r="T1066" s="21"/>
      <c r="U1066" s="40" t="str">
        <f t="shared" si="112"/>
        <v>Gate Receipts</v>
      </c>
      <c r="V1066" s="47">
        <f>-Budget!K58</f>
        <v>0</v>
      </c>
      <c r="W1066" s="1" t="e">
        <f t="shared" si="117"/>
        <v>#VALUE!</v>
      </c>
      <c r="Z1066" s="1" t="s">
        <v>205</v>
      </c>
      <c r="AA1066" s="1">
        <v>303101</v>
      </c>
    </row>
    <row r="1067" spans="5:27" x14ac:dyDescent="0.2">
      <c r="E1067" s="4" t="e">
        <f t="shared" si="116"/>
        <v>#VALUE!</v>
      </c>
      <c r="G1067" s="9" t="e">
        <f t="shared" si="115"/>
        <v>#VALUE!</v>
      </c>
      <c r="H1067" s="9" t="s">
        <v>205</v>
      </c>
      <c r="I1067" s="19" t="str">
        <f t="shared" si="111"/>
        <v>534691</v>
      </c>
      <c r="J1067" s="19">
        <f t="shared" si="113"/>
        <v>0</v>
      </c>
      <c r="K1067" s="19"/>
      <c r="L1067" s="20"/>
      <c r="M1067" s="19"/>
      <c r="N1067" s="20"/>
      <c r="O1067" s="21"/>
      <c r="P1067" s="21"/>
      <c r="Q1067" s="21"/>
      <c r="R1067" s="21"/>
      <c r="S1067" s="21"/>
      <c r="T1067" s="21"/>
      <c r="U1067" s="40" t="str">
        <f t="shared" si="112"/>
        <v>Athletic Insurance Fee</v>
      </c>
      <c r="V1067" s="47">
        <f>-Budget!K59</f>
        <v>0</v>
      </c>
      <c r="W1067" s="1" t="e">
        <f t="shared" si="117"/>
        <v>#VALUE!</v>
      </c>
      <c r="Z1067" s="1" t="s">
        <v>205</v>
      </c>
      <c r="AA1067" s="1">
        <v>303101</v>
      </c>
    </row>
    <row r="1068" spans="5:27" x14ac:dyDescent="0.2">
      <c r="E1068" s="4" t="e">
        <f t="shared" si="116"/>
        <v>#VALUE!</v>
      </c>
      <c r="G1068" s="9" t="e">
        <f t="shared" si="115"/>
        <v>#VALUE!</v>
      </c>
      <c r="H1068" s="9" t="s">
        <v>205</v>
      </c>
      <c r="I1068" s="19" t="str">
        <f t="shared" si="111"/>
        <v>534692</v>
      </c>
      <c r="J1068" s="19">
        <f t="shared" si="113"/>
        <v>0</v>
      </c>
      <c r="K1068" s="19"/>
      <c r="L1068" s="20"/>
      <c r="M1068" s="19"/>
      <c r="N1068" s="20"/>
      <c r="O1068" s="21"/>
      <c r="P1068" s="21"/>
      <c r="Q1068" s="21"/>
      <c r="R1068" s="21"/>
      <c r="S1068" s="21"/>
      <c r="T1068" s="21"/>
      <c r="U1068" s="40" t="str">
        <f t="shared" si="112"/>
        <v>Athletic Concessions Income (Net)</v>
      </c>
      <c r="V1068" s="47">
        <f>-Budget!K60</f>
        <v>0</v>
      </c>
      <c r="W1068" s="1" t="e">
        <f t="shared" si="117"/>
        <v>#VALUE!</v>
      </c>
      <c r="Z1068" s="1" t="s">
        <v>205</v>
      </c>
      <c r="AA1068" s="1">
        <v>303101</v>
      </c>
    </row>
    <row r="1069" spans="5:27" x14ac:dyDescent="0.2">
      <c r="E1069" s="4" t="e">
        <f t="shared" si="116"/>
        <v>#VALUE!</v>
      </c>
      <c r="G1069" s="9" t="e">
        <f t="shared" si="115"/>
        <v>#VALUE!</v>
      </c>
      <c r="H1069" s="9" t="s">
        <v>205</v>
      </c>
      <c r="I1069" s="19" t="str">
        <f t="shared" si="111"/>
        <v>554695</v>
      </c>
      <c r="J1069" s="19">
        <f t="shared" si="113"/>
        <v>0</v>
      </c>
      <c r="K1069" s="19"/>
      <c r="L1069" s="20"/>
      <c r="M1069" s="19"/>
      <c r="N1069" s="20"/>
      <c r="O1069" s="21"/>
      <c r="P1069" s="21"/>
      <c r="Q1069" s="21"/>
      <c r="R1069" s="21"/>
      <c r="S1069" s="21"/>
      <c r="T1069" s="21"/>
      <c r="U1069" s="40" t="str">
        <f t="shared" si="112"/>
        <v>Bookstore (Net)</v>
      </c>
      <c r="V1069" s="47">
        <f>-Budget!K61</f>
        <v>0</v>
      </c>
      <c r="W1069" s="1" t="e">
        <f t="shared" si="117"/>
        <v>#VALUE!</v>
      </c>
      <c r="Z1069" s="1" t="s">
        <v>205</v>
      </c>
      <c r="AA1069" s="1">
        <v>303101</v>
      </c>
    </row>
    <row r="1070" spans="5:27" x14ac:dyDescent="0.2">
      <c r="E1070" s="4" t="e">
        <f t="shared" si="116"/>
        <v>#VALUE!</v>
      </c>
      <c r="G1070" s="9" t="e">
        <f t="shared" si="115"/>
        <v>#VALUE!</v>
      </c>
      <c r="H1070" s="9" t="s">
        <v>205</v>
      </c>
      <c r="I1070" s="19" t="str">
        <f t="shared" si="111"/>
        <v>554696</v>
      </c>
      <c r="J1070" s="19">
        <f t="shared" si="113"/>
        <v>0</v>
      </c>
      <c r="K1070" s="19"/>
      <c r="L1070" s="20"/>
      <c r="M1070" s="19"/>
      <c r="N1070" s="20"/>
      <c r="O1070" s="21"/>
      <c r="P1070" s="21"/>
      <c r="Q1070" s="21"/>
      <c r="R1070" s="21"/>
      <c r="S1070" s="21"/>
      <c r="T1070" s="21"/>
      <c r="U1070" s="40" t="str">
        <f t="shared" si="112"/>
        <v>Food Service (Net)</v>
      </c>
      <c r="V1070" s="47">
        <f>-Budget!K62</f>
        <v>0</v>
      </c>
      <c r="W1070" s="1" t="e">
        <f t="shared" si="117"/>
        <v>#VALUE!</v>
      </c>
      <c r="Z1070" s="1" t="s">
        <v>205</v>
      </c>
      <c r="AA1070" s="1">
        <v>303101</v>
      </c>
    </row>
    <row r="1071" spans="5:27" x14ac:dyDescent="0.2">
      <c r="E1071" s="4" t="e">
        <f t="shared" si="116"/>
        <v>#VALUE!</v>
      </c>
      <c r="G1071" s="9" t="e">
        <f t="shared" si="115"/>
        <v>#VALUE!</v>
      </c>
      <c r="H1071" s="9" t="s">
        <v>205</v>
      </c>
      <c r="I1071" s="19" t="str">
        <f t="shared" si="111"/>
        <v>554697</v>
      </c>
      <c r="J1071" s="19">
        <f t="shared" si="113"/>
        <v>0</v>
      </c>
      <c r="K1071" s="19"/>
      <c r="L1071" s="20"/>
      <c r="M1071" s="19"/>
      <c r="N1071" s="20"/>
      <c r="O1071" s="21"/>
      <c r="P1071" s="21"/>
      <c r="Q1071" s="21"/>
      <c r="R1071" s="21"/>
      <c r="S1071" s="21"/>
      <c r="T1071" s="21"/>
      <c r="U1071" s="40" t="str">
        <f t="shared" si="112"/>
        <v>Vending Machines (Net)</v>
      </c>
      <c r="V1071" s="47">
        <f>-Budget!K63</f>
        <v>0</v>
      </c>
      <c r="W1071" s="1" t="e">
        <f t="shared" si="117"/>
        <v>#VALUE!</v>
      </c>
      <c r="Z1071" s="1" t="s">
        <v>205</v>
      </c>
      <c r="AA1071" s="1">
        <v>303101</v>
      </c>
    </row>
    <row r="1072" spans="5:27" x14ac:dyDescent="0.2">
      <c r="E1072" s="4" t="e">
        <f t="shared" si="116"/>
        <v>#VALUE!</v>
      </c>
      <c r="G1072" s="9" t="e">
        <f t="shared" si="115"/>
        <v>#VALUE!</v>
      </c>
      <c r="H1072" s="9" t="s">
        <v>205</v>
      </c>
      <c r="I1072" s="19" t="str">
        <f t="shared" si="111"/>
        <v>555010</v>
      </c>
      <c r="J1072" s="19">
        <f t="shared" si="113"/>
        <v>0</v>
      </c>
      <c r="K1072" s="19"/>
      <c r="L1072" s="20"/>
      <c r="M1072" s="19"/>
      <c r="N1072" s="20"/>
      <c r="O1072" s="21"/>
      <c r="P1072" s="21"/>
      <c r="Q1072" s="21"/>
      <c r="R1072" s="21"/>
      <c r="S1072" s="21"/>
      <c r="T1072" s="21"/>
      <c r="U1072" s="40" t="str">
        <f t="shared" si="112"/>
        <v>Sales-Meals, Cafeteria</v>
      </c>
      <c r="V1072" s="47">
        <f>-Budget!K64</f>
        <v>0</v>
      </c>
      <c r="W1072" s="1" t="e">
        <f t="shared" si="117"/>
        <v>#VALUE!</v>
      </c>
      <c r="Z1072" s="1" t="s">
        <v>205</v>
      </c>
      <c r="AA1072" s="1">
        <v>303101</v>
      </c>
    </row>
    <row r="1073" spans="5:27" x14ac:dyDescent="0.2">
      <c r="E1073" s="4" t="e">
        <f t="shared" si="116"/>
        <v>#VALUE!</v>
      </c>
      <c r="G1073" s="9" t="e">
        <f t="shared" si="115"/>
        <v>#VALUE!</v>
      </c>
      <c r="H1073" s="9" t="s">
        <v>205</v>
      </c>
      <c r="I1073" s="19" t="str">
        <f t="shared" si="111"/>
        <v>555020</v>
      </c>
      <c r="J1073" s="19">
        <f t="shared" si="113"/>
        <v>0</v>
      </c>
      <c r="K1073" s="19"/>
      <c r="L1073" s="20"/>
      <c r="M1073" s="19"/>
      <c r="N1073" s="20"/>
      <c r="O1073" s="21"/>
      <c r="P1073" s="21"/>
      <c r="Q1073" s="21"/>
      <c r="R1073" s="21"/>
      <c r="S1073" s="21"/>
      <c r="T1073" s="21"/>
      <c r="U1073" s="40" t="str">
        <f t="shared" si="112"/>
        <v>Fed Schl Nutrition Reimb - Cafeteria</v>
      </c>
      <c r="V1073" s="47">
        <f>-Budget!K65</f>
        <v>0</v>
      </c>
      <c r="W1073" s="1" t="e">
        <f t="shared" si="117"/>
        <v>#VALUE!</v>
      </c>
      <c r="Z1073" s="1" t="s">
        <v>205</v>
      </c>
      <c r="AA1073" s="1">
        <v>303101</v>
      </c>
    </row>
    <row r="1074" spans="5:27" x14ac:dyDescent="0.2">
      <c r="E1074" s="4" t="e">
        <f t="shared" si="116"/>
        <v>#VALUE!</v>
      </c>
      <c r="G1074" s="9" t="e">
        <f t="shared" si="115"/>
        <v>#VALUE!</v>
      </c>
      <c r="H1074" s="9" t="s">
        <v>205</v>
      </c>
      <c r="I1074" s="19" t="str">
        <f t="shared" si="111"/>
        <v>555080</v>
      </c>
      <c r="J1074" s="19">
        <f t="shared" si="113"/>
        <v>0</v>
      </c>
      <c r="K1074" s="19"/>
      <c r="L1074" s="20"/>
      <c r="M1074" s="19"/>
      <c r="N1074" s="20"/>
      <c r="O1074" s="21"/>
      <c r="P1074" s="21"/>
      <c r="Q1074" s="21"/>
      <c r="R1074" s="21"/>
      <c r="S1074" s="21"/>
      <c r="T1074" s="21"/>
      <c r="U1074" s="40" t="str">
        <f t="shared" si="112"/>
        <v>Donations/Grants-Cafeteria</v>
      </c>
      <c r="V1074" s="47">
        <f>-Budget!K66</f>
        <v>0</v>
      </c>
      <c r="W1074" s="1" t="e">
        <f t="shared" si="117"/>
        <v>#VALUE!</v>
      </c>
      <c r="Z1074" s="1" t="s">
        <v>205</v>
      </c>
      <c r="AA1074" s="1">
        <v>303101</v>
      </c>
    </row>
    <row r="1075" spans="5:27" x14ac:dyDescent="0.2">
      <c r="E1075" s="4" t="e">
        <f t="shared" si="116"/>
        <v>#VALUE!</v>
      </c>
      <c r="G1075" s="9" t="e">
        <f t="shared" si="115"/>
        <v>#VALUE!</v>
      </c>
      <c r="H1075" s="9" t="s">
        <v>205</v>
      </c>
      <c r="I1075" s="19" t="str">
        <f t="shared" ref="I1075:I1138" si="118">I907</f>
        <v>555090</v>
      </c>
      <c r="J1075" s="19">
        <f t="shared" si="113"/>
        <v>0</v>
      </c>
      <c r="K1075" s="19"/>
      <c r="L1075" s="20"/>
      <c r="M1075" s="19"/>
      <c r="N1075" s="20"/>
      <c r="O1075" s="21"/>
      <c r="P1075" s="21"/>
      <c r="Q1075" s="21"/>
      <c r="R1075" s="21"/>
      <c r="S1075" s="21"/>
      <c r="T1075" s="21"/>
      <c r="U1075" s="40" t="str">
        <f t="shared" ref="U1075:U1138" si="119">U907</f>
        <v>Interest-Cafeteria</v>
      </c>
      <c r="V1075" s="47">
        <f>-Budget!K67</f>
        <v>0</v>
      </c>
      <c r="W1075" s="1" t="e">
        <f t="shared" si="117"/>
        <v>#VALUE!</v>
      </c>
      <c r="Z1075" s="1" t="s">
        <v>205</v>
      </c>
      <c r="AA1075" s="1">
        <v>303101</v>
      </c>
    </row>
    <row r="1076" spans="5:27" x14ac:dyDescent="0.2">
      <c r="E1076" s="4" t="e">
        <f t="shared" si="116"/>
        <v>#VALUE!</v>
      </c>
      <c r="G1076" s="9" t="e">
        <f t="shared" si="115"/>
        <v>#VALUE!</v>
      </c>
      <c r="H1076" s="9" t="s">
        <v>205</v>
      </c>
      <c r="I1076" s="19" t="str">
        <f t="shared" si="118"/>
        <v>562061</v>
      </c>
      <c r="J1076" s="19">
        <f t="shared" si="113"/>
        <v>0</v>
      </c>
      <c r="K1076" s="19"/>
      <c r="L1076" s="20"/>
      <c r="M1076" s="19"/>
      <c r="N1076" s="20"/>
      <c r="O1076" s="21"/>
      <c r="P1076" s="21"/>
      <c r="Q1076" s="21"/>
      <c r="R1076" s="21"/>
      <c r="S1076" s="21"/>
      <c r="T1076" s="21"/>
      <c r="U1076" s="40" t="str">
        <f t="shared" si="119"/>
        <v>Unrestricted Donation Income</v>
      </c>
      <c r="V1076" s="47">
        <f>-Budget!K68</f>
        <v>0</v>
      </c>
      <c r="W1076" s="1" t="e">
        <f t="shared" si="117"/>
        <v>#VALUE!</v>
      </c>
      <c r="Z1076" s="1" t="s">
        <v>205</v>
      </c>
      <c r="AA1076" s="1">
        <v>303101</v>
      </c>
    </row>
    <row r="1077" spans="5:27" x14ac:dyDescent="0.2">
      <c r="E1077" s="4" t="e">
        <f t="shared" si="116"/>
        <v>#VALUE!</v>
      </c>
      <c r="G1077" s="9" t="e">
        <f t="shared" si="115"/>
        <v>#VALUE!</v>
      </c>
      <c r="H1077" s="9" t="s">
        <v>205</v>
      </c>
      <c r="I1077" s="19" t="str">
        <f t="shared" si="118"/>
        <v>562063</v>
      </c>
      <c r="J1077" s="19">
        <f t="shared" si="113"/>
        <v>0</v>
      </c>
      <c r="K1077" s="19"/>
      <c r="L1077" s="20"/>
      <c r="M1077" s="19"/>
      <c r="N1077" s="20"/>
      <c r="O1077" s="21"/>
      <c r="P1077" s="21"/>
      <c r="Q1077" s="21"/>
      <c r="R1077" s="21"/>
      <c r="S1077" s="21"/>
      <c r="T1077" s="21"/>
      <c r="U1077" s="40" t="str">
        <f t="shared" si="119"/>
        <v>Fundraising - Pledges</v>
      </c>
      <c r="V1077" s="47">
        <f>-Budget!K69</f>
        <v>0</v>
      </c>
      <c r="W1077" s="1" t="e">
        <f t="shared" si="117"/>
        <v>#VALUE!</v>
      </c>
      <c r="Z1077" s="1" t="s">
        <v>205</v>
      </c>
      <c r="AA1077" s="1">
        <v>303101</v>
      </c>
    </row>
    <row r="1078" spans="5:27" x14ac:dyDescent="0.2">
      <c r="E1078" s="4" t="e">
        <f t="shared" si="116"/>
        <v>#VALUE!</v>
      </c>
      <c r="G1078" s="9" t="e">
        <f t="shared" si="115"/>
        <v>#VALUE!</v>
      </c>
      <c r="H1078" s="9" t="s">
        <v>205</v>
      </c>
      <c r="I1078" s="19" t="str">
        <f t="shared" si="118"/>
        <v>562065</v>
      </c>
      <c r="J1078" s="19">
        <f t="shared" si="113"/>
        <v>0</v>
      </c>
      <c r="K1078" s="19"/>
      <c r="L1078" s="20"/>
      <c r="M1078" s="19"/>
      <c r="N1078" s="20"/>
      <c r="O1078" s="21"/>
      <c r="P1078" s="21"/>
      <c r="Q1078" s="21"/>
      <c r="R1078" s="21"/>
      <c r="S1078" s="21"/>
      <c r="T1078" s="21"/>
      <c r="U1078" s="40" t="str">
        <f t="shared" si="119"/>
        <v>Fundraising - Athletic Complex</v>
      </c>
      <c r="V1078" s="47">
        <f>-Budget!K70</f>
        <v>0</v>
      </c>
      <c r="W1078" s="1" t="e">
        <f t="shared" si="117"/>
        <v>#VALUE!</v>
      </c>
      <c r="Z1078" s="1" t="s">
        <v>205</v>
      </c>
      <c r="AA1078" s="1">
        <v>303101</v>
      </c>
    </row>
    <row r="1079" spans="5:27" x14ac:dyDescent="0.2">
      <c r="E1079" s="4" t="e">
        <f t="shared" si="116"/>
        <v>#VALUE!</v>
      </c>
      <c r="G1079" s="9" t="e">
        <f t="shared" si="115"/>
        <v>#VALUE!</v>
      </c>
      <c r="H1079" s="9" t="s">
        <v>205</v>
      </c>
      <c r="I1079" s="19" t="str">
        <f t="shared" si="118"/>
        <v>562069</v>
      </c>
      <c r="J1079" s="19">
        <f t="shared" si="113"/>
        <v>0</v>
      </c>
      <c r="K1079" s="19"/>
      <c r="L1079" s="20"/>
      <c r="M1079" s="19"/>
      <c r="N1079" s="20"/>
      <c r="O1079" s="21"/>
      <c r="P1079" s="21"/>
      <c r="Q1079" s="21"/>
      <c r="R1079" s="21"/>
      <c r="S1079" s="21"/>
      <c r="T1079" s="21"/>
      <c r="U1079" s="40" t="str">
        <f t="shared" si="119"/>
        <v>Fundraising - Misc</v>
      </c>
      <c r="V1079" s="47">
        <f>-Budget!K71</f>
        <v>0</v>
      </c>
      <c r="W1079" s="1" t="e">
        <f t="shared" si="117"/>
        <v>#VALUE!</v>
      </c>
      <c r="Z1079" s="1" t="s">
        <v>205</v>
      </c>
      <c r="AA1079" s="1">
        <v>303101</v>
      </c>
    </row>
    <row r="1080" spans="5:27" x14ac:dyDescent="0.2">
      <c r="E1080" s="4" t="e">
        <f t="shared" si="116"/>
        <v>#VALUE!</v>
      </c>
      <c r="G1080" s="9" t="e">
        <f t="shared" si="115"/>
        <v>#VALUE!</v>
      </c>
      <c r="H1080" s="9" t="s">
        <v>205</v>
      </c>
      <c r="I1080" s="22" t="str">
        <f t="shared" si="118"/>
        <v>616004</v>
      </c>
      <c r="J1080" s="22">
        <f t="shared" ref="J1080:J1141" si="120">$D$4</f>
        <v>0</v>
      </c>
      <c r="K1080" s="22"/>
      <c r="L1080" s="23"/>
      <c r="M1080" s="22"/>
      <c r="N1080" s="23"/>
      <c r="O1080" s="24"/>
      <c r="P1080" s="24"/>
      <c r="Q1080" s="24"/>
      <c r="R1080" s="24"/>
      <c r="S1080" s="24"/>
      <c r="T1080" s="24"/>
      <c r="U1080" s="41" t="str">
        <f t="shared" si="119"/>
        <v>Administrative Salaries</v>
      </c>
      <c r="V1080" s="48">
        <f>Budget!K76</f>
        <v>0</v>
      </c>
      <c r="W1080" s="1" t="e">
        <f t="shared" ref="W1080:W1140" si="121">$H$6</f>
        <v>#VALUE!</v>
      </c>
      <c r="Z1080" s="1" t="s">
        <v>205</v>
      </c>
      <c r="AA1080" s="1">
        <v>303101</v>
      </c>
    </row>
    <row r="1081" spans="5:27" x14ac:dyDescent="0.2">
      <c r="E1081" s="4" t="e">
        <f t="shared" si="116"/>
        <v>#VALUE!</v>
      </c>
      <c r="G1081" s="9" t="e">
        <f t="shared" ref="G1081:G1144" si="122">"BV-"&amp;J1081&amp;TEXT(E1081,"mmyy")</f>
        <v>#VALUE!</v>
      </c>
      <c r="H1081" s="9" t="s">
        <v>205</v>
      </c>
      <c r="I1081" s="22" t="str">
        <f t="shared" si="118"/>
        <v>616006</v>
      </c>
      <c r="J1081" s="22">
        <f t="shared" si="120"/>
        <v>0</v>
      </c>
      <c r="K1081" s="22"/>
      <c r="L1081" s="23"/>
      <c r="M1081" s="22"/>
      <c r="N1081" s="23"/>
      <c r="O1081" s="24"/>
      <c r="P1081" s="24"/>
      <c r="Q1081" s="24"/>
      <c r="R1081" s="24"/>
      <c r="S1081" s="24"/>
      <c r="T1081" s="24"/>
      <c r="U1081" s="41" t="str">
        <f t="shared" si="119"/>
        <v>Clerical Salaries</v>
      </c>
      <c r="V1081" s="48">
        <f>Budget!K77</f>
        <v>0</v>
      </c>
      <c r="W1081" s="1" t="e">
        <f t="shared" si="121"/>
        <v>#VALUE!</v>
      </c>
      <c r="Z1081" s="1" t="s">
        <v>205</v>
      </c>
      <c r="AA1081" s="1">
        <v>303101</v>
      </c>
    </row>
    <row r="1082" spans="5:27" x14ac:dyDescent="0.2">
      <c r="E1082" s="4" t="e">
        <f t="shared" si="116"/>
        <v>#VALUE!</v>
      </c>
      <c r="G1082" s="9" t="e">
        <f t="shared" si="122"/>
        <v>#VALUE!</v>
      </c>
      <c r="H1082" s="9" t="s">
        <v>205</v>
      </c>
      <c r="I1082" s="22" t="str">
        <f t="shared" si="118"/>
        <v>616101</v>
      </c>
      <c r="J1082" s="22">
        <f t="shared" si="120"/>
        <v>0</v>
      </c>
      <c r="K1082" s="22"/>
      <c r="L1082" s="23"/>
      <c r="M1082" s="22"/>
      <c r="N1082" s="23"/>
      <c r="O1082" s="24"/>
      <c r="P1082" s="24"/>
      <c r="Q1082" s="24"/>
      <c r="R1082" s="24"/>
      <c r="S1082" s="24"/>
      <c r="T1082" s="24"/>
      <c r="U1082" s="41" t="str">
        <f t="shared" si="119"/>
        <v>SS Taxes, Employer Share - School Administration</v>
      </c>
      <c r="V1082" s="48">
        <f>Budget!K78</f>
        <v>0</v>
      </c>
      <c r="W1082" s="1" t="e">
        <f t="shared" si="121"/>
        <v>#VALUE!</v>
      </c>
      <c r="Z1082" s="1" t="s">
        <v>205</v>
      </c>
      <c r="AA1082" s="1">
        <v>303101</v>
      </c>
    </row>
    <row r="1083" spans="5:27" x14ac:dyDescent="0.2">
      <c r="E1083" s="4" t="e">
        <f t="shared" si="116"/>
        <v>#VALUE!</v>
      </c>
      <c r="G1083" s="9" t="e">
        <f t="shared" si="122"/>
        <v>#VALUE!</v>
      </c>
      <c r="H1083" s="9" t="s">
        <v>205</v>
      </c>
      <c r="I1083" s="22" t="str">
        <f t="shared" si="118"/>
        <v>616102</v>
      </c>
      <c r="J1083" s="22">
        <f t="shared" si="120"/>
        <v>0</v>
      </c>
      <c r="K1083" s="22"/>
      <c r="L1083" s="23"/>
      <c r="M1083" s="22"/>
      <c r="N1083" s="23"/>
      <c r="O1083" s="24"/>
      <c r="P1083" s="24"/>
      <c r="Q1083" s="24"/>
      <c r="R1083" s="24"/>
      <c r="S1083" s="24"/>
      <c r="T1083" s="24"/>
      <c r="U1083" s="41" t="str">
        <f t="shared" si="119"/>
        <v>Life &amp; Disability Insurance - School Administration</v>
      </c>
      <c r="V1083" s="48">
        <f>Budget!K79</f>
        <v>0</v>
      </c>
      <c r="W1083" s="1" t="e">
        <f t="shared" si="121"/>
        <v>#VALUE!</v>
      </c>
      <c r="Z1083" s="1" t="s">
        <v>205</v>
      </c>
      <c r="AA1083" s="1">
        <v>303101</v>
      </c>
    </row>
    <row r="1084" spans="5:27" x14ac:dyDescent="0.2">
      <c r="E1084" s="4" t="e">
        <f t="shared" si="116"/>
        <v>#VALUE!</v>
      </c>
      <c r="G1084" s="9" t="e">
        <f t="shared" si="122"/>
        <v>#VALUE!</v>
      </c>
      <c r="H1084" s="9" t="s">
        <v>205</v>
      </c>
      <c r="I1084" s="22" t="str">
        <f t="shared" si="118"/>
        <v>616103</v>
      </c>
      <c r="J1084" s="22">
        <f t="shared" si="120"/>
        <v>0</v>
      </c>
      <c r="K1084" s="22"/>
      <c r="L1084" s="23"/>
      <c r="M1084" s="22"/>
      <c r="N1084" s="23"/>
      <c r="O1084" s="24"/>
      <c r="P1084" s="24"/>
      <c r="Q1084" s="24"/>
      <c r="R1084" s="24"/>
      <c r="S1084" s="24"/>
      <c r="T1084" s="24"/>
      <c r="U1084" s="41" t="str">
        <f t="shared" si="119"/>
        <v>Workman's Compensation Insurance</v>
      </c>
      <c r="V1084" s="48">
        <f>Budget!K80</f>
        <v>0</v>
      </c>
      <c r="W1084" s="1" t="e">
        <f t="shared" si="121"/>
        <v>#VALUE!</v>
      </c>
      <c r="Z1084" s="1" t="s">
        <v>205</v>
      </c>
      <c r="AA1084" s="1">
        <v>303101</v>
      </c>
    </row>
    <row r="1085" spans="5:27" x14ac:dyDescent="0.2">
      <c r="E1085" s="4" t="e">
        <f t="shared" si="116"/>
        <v>#VALUE!</v>
      </c>
      <c r="G1085" s="9" t="e">
        <f t="shared" si="122"/>
        <v>#VALUE!</v>
      </c>
      <c r="H1085" s="9" t="s">
        <v>205</v>
      </c>
      <c r="I1085" s="22" t="str">
        <f t="shared" si="118"/>
        <v>616104</v>
      </c>
      <c r="J1085" s="22">
        <f t="shared" si="120"/>
        <v>0</v>
      </c>
      <c r="K1085" s="22"/>
      <c r="L1085" s="23"/>
      <c r="M1085" s="22"/>
      <c r="N1085" s="23"/>
      <c r="O1085" s="24"/>
      <c r="P1085" s="24"/>
      <c r="Q1085" s="24"/>
      <c r="R1085" s="24"/>
      <c r="S1085" s="24"/>
      <c r="T1085" s="24"/>
      <c r="U1085" s="41" t="str">
        <f t="shared" si="119"/>
        <v>Vision Insurance - School Administration</v>
      </c>
      <c r="V1085" s="48">
        <f>Budget!K81</f>
        <v>0</v>
      </c>
      <c r="W1085" s="1" t="e">
        <f t="shared" si="121"/>
        <v>#VALUE!</v>
      </c>
      <c r="Z1085" s="1" t="s">
        <v>205</v>
      </c>
      <c r="AA1085" s="1">
        <v>303101</v>
      </c>
    </row>
    <row r="1086" spans="5:27" x14ac:dyDescent="0.2">
      <c r="E1086" s="4" t="e">
        <f t="shared" si="116"/>
        <v>#VALUE!</v>
      </c>
      <c r="G1086" s="9" t="e">
        <f t="shared" si="122"/>
        <v>#VALUE!</v>
      </c>
      <c r="H1086" s="9" t="s">
        <v>205</v>
      </c>
      <c r="I1086" s="22" t="str">
        <f t="shared" si="118"/>
        <v>616106</v>
      </c>
      <c r="J1086" s="22">
        <f t="shared" si="120"/>
        <v>0</v>
      </c>
      <c r="K1086" s="22"/>
      <c r="L1086" s="23"/>
      <c r="M1086" s="22"/>
      <c r="N1086" s="23"/>
      <c r="O1086" s="24"/>
      <c r="P1086" s="24"/>
      <c r="Q1086" s="24"/>
      <c r="R1086" s="24"/>
      <c r="S1086" s="24"/>
      <c r="T1086" s="24"/>
      <c r="U1086" s="41" t="str">
        <f t="shared" si="119"/>
        <v>Retirement - School Administration</v>
      </c>
      <c r="V1086" s="48">
        <f>Budget!K82</f>
        <v>0</v>
      </c>
      <c r="W1086" s="1" t="e">
        <f t="shared" si="121"/>
        <v>#VALUE!</v>
      </c>
      <c r="Z1086" s="1" t="s">
        <v>205</v>
      </c>
      <c r="AA1086" s="1">
        <v>303101</v>
      </c>
    </row>
    <row r="1087" spans="5:27" x14ac:dyDescent="0.2">
      <c r="E1087" s="4" t="e">
        <f t="shared" si="116"/>
        <v>#VALUE!</v>
      </c>
      <c r="G1087" s="9" t="e">
        <f t="shared" si="122"/>
        <v>#VALUE!</v>
      </c>
      <c r="H1087" s="9" t="s">
        <v>205</v>
      </c>
      <c r="I1087" s="22" t="str">
        <f t="shared" si="118"/>
        <v>616111</v>
      </c>
      <c r="J1087" s="22">
        <f t="shared" si="120"/>
        <v>0</v>
      </c>
      <c r="K1087" s="22"/>
      <c r="L1087" s="23"/>
      <c r="M1087" s="22"/>
      <c r="N1087" s="23"/>
      <c r="O1087" s="24"/>
      <c r="P1087" s="24"/>
      <c r="Q1087" s="24"/>
      <c r="R1087" s="24"/>
      <c r="S1087" s="24"/>
      <c r="T1087" s="24"/>
      <c r="U1087" s="41" t="str">
        <f t="shared" si="119"/>
        <v>Health Insurance - School Administration</v>
      </c>
      <c r="V1087" s="48">
        <f>Budget!K83</f>
        <v>0</v>
      </c>
      <c r="W1087" s="1" t="e">
        <f t="shared" si="121"/>
        <v>#VALUE!</v>
      </c>
      <c r="Z1087" s="1" t="s">
        <v>205</v>
      </c>
      <c r="AA1087" s="1">
        <v>303101</v>
      </c>
    </row>
    <row r="1088" spans="5:27" x14ac:dyDescent="0.2">
      <c r="E1088" s="4" t="e">
        <f t="shared" si="116"/>
        <v>#VALUE!</v>
      </c>
      <c r="G1088" s="9" t="e">
        <f t="shared" si="122"/>
        <v>#VALUE!</v>
      </c>
      <c r="H1088" s="9" t="s">
        <v>205</v>
      </c>
      <c r="I1088" s="22" t="str">
        <f t="shared" si="118"/>
        <v>616837</v>
      </c>
      <c r="J1088" s="22">
        <f t="shared" si="120"/>
        <v>0</v>
      </c>
      <c r="K1088" s="22"/>
      <c r="L1088" s="23"/>
      <c r="M1088" s="22"/>
      <c r="N1088" s="23"/>
      <c r="O1088" s="24"/>
      <c r="P1088" s="24"/>
      <c r="Q1088" s="24"/>
      <c r="R1088" s="24"/>
      <c r="S1088" s="24"/>
      <c r="T1088" s="24"/>
      <c r="U1088" s="41" t="str">
        <f t="shared" si="119"/>
        <v>Residential Expenditures</v>
      </c>
      <c r="V1088" s="48">
        <f>Budget!K84</f>
        <v>0</v>
      </c>
      <c r="W1088" s="1" t="e">
        <f t="shared" si="121"/>
        <v>#VALUE!</v>
      </c>
      <c r="Z1088" s="1" t="s">
        <v>205</v>
      </c>
      <c r="AA1088" s="1">
        <v>303101</v>
      </c>
    </row>
    <row r="1089" spans="5:27" x14ac:dyDescent="0.2">
      <c r="E1089" s="4" t="e">
        <f t="shared" si="116"/>
        <v>#VALUE!</v>
      </c>
      <c r="G1089" s="9" t="e">
        <f t="shared" si="122"/>
        <v>#VALUE!</v>
      </c>
      <c r="H1089" s="9" t="s">
        <v>205</v>
      </c>
      <c r="I1089" s="22" t="str">
        <f t="shared" si="118"/>
        <v>636205</v>
      </c>
      <c r="J1089" s="22">
        <f t="shared" si="120"/>
        <v>0</v>
      </c>
      <c r="K1089" s="22"/>
      <c r="L1089" s="23"/>
      <c r="M1089" s="22"/>
      <c r="N1089" s="23"/>
      <c r="O1089" s="24"/>
      <c r="P1089" s="24"/>
      <c r="Q1089" s="24"/>
      <c r="R1089" s="24"/>
      <c r="S1089" s="24"/>
      <c r="T1089" s="24"/>
      <c r="U1089" s="41" t="str">
        <f t="shared" si="119"/>
        <v>Professional Services</v>
      </c>
      <c r="V1089" s="48">
        <f>Budget!K85</f>
        <v>0</v>
      </c>
      <c r="W1089" s="1" t="e">
        <f t="shared" si="121"/>
        <v>#VALUE!</v>
      </c>
      <c r="Z1089" s="1" t="s">
        <v>205</v>
      </c>
      <c r="AA1089" s="1">
        <v>303101</v>
      </c>
    </row>
    <row r="1090" spans="5:27" x14ac:dyDescent="0.2">
      <c r="E1090" s="4" t="e">
        <f t="shared" si="116"/>
        <v>#VALUE!</v>
      </c>
      <c r="G1090" s="9" t="e">
        <f t="shared" si="122"/>
        <v>#VALUE!</v>
      </c>
      <c r="H1090" s="9" t="s">
        <v>205</v>
      </c>
      <c r="I1090" s="22" t="str">
        <f t="shared" si="118"/>
        <v>636209</v>
      </c>
      <c r="J1090" s="22">
        <f t="shared" si="120"/>
        <v>0</v>
      </c>
      <c r="K1090" s="22"/>
      <c r="L1090" s="23"/>
      <c r="M1090" s="22"/>
      <c r="N1090" s="23"/>
      <c r="O1090" s="24"/>
      <c r="P1090" s="24"/>
      <c r="Q1090" s="24"/>
      <c r="R1090" s="24"/>
      <c r="S1090" s="24"/>
      <c r="T1090" s="24"/>
      <c r="U1090" s="41" t="str">
        <f t="shared" si="119"/>
        <v>Computer Consulting</v>
      </c>
      <c r="V1090" s="48">
        <f>Budget!K86</f>
        <v>0</v>
      </c>
      <c r="W1090" s="1" t="e">
        <f t="shared" si="121"/>
        <v>#VALUE!</v>
      </c>
      <c r="Z1090" s="1" t="s">
        <v>205</v>
      </c>
      <c r="AA1090" s="1">
        <v>303101</v>
      </c>
    </row>
    <row r="1091" spans="5:27" x14ac:dyDescent="0.2">
      <c r="E1091" s="4" t="e">
        <f t="shared" si="116"/>
        <v>#VALUE!</v>
      </c>
      <c r="G1091" s="9" t="e">
        <f t="shared" si="122"/>
        <v>#VALUE!</v>
      </c>
      <c r="H1091" s="9" t="s">
        <v>205</v>
      </c>
      <c r="I1091" s="22" t="str">
        <f t="shared" si="118"/>
        <v>636212</v>
      </c>
      <c r="J1091" s="22">
        <f t="shared" si="120"/>
        <v>0</v>
      </c>
      <c r="K1091" s="22"/>
      <c r="L1091" s="23"/>
      <c r="M1091" s="22"/>
      <c r="N1091" s="23"/>
      <c r="O1091" s="24"/>
      <c r="P1091" s="24"/>
      <c r="Q1091" s="24"/>
      <c r="R1091" s="24"/>
      <c r="S1091" s="24"/>
      <c r="T1091" s="24"/>
      <c r="U1091" s="41" t="str">
        <f t="shared" si="119"/>
        <v>Advertising and Publicity</v>
      </c>
      <c r="V1091" s="48">
        <f>Budget!K87</f>
        <v>0</v>
      </c>
      <c r="W1091" s="1" t="e">
        <f t="shared" si="121"/>
        <v>#VALUE!</v>
      </c>
      <c r="Z1091" s="1" t="s">
        <v>205</v>
      </c>
      <c r="AA1091" s="1">
        <v>303101</v>
      </c>
    </row>
    <row r="1092" spans="5:27" x14ac:dyDescent="0.2">
      <c r="E1092" s="4" t="e">
        <f t="shared" si="116"/>
        <v>#VALUE!</v>
      </c>
      <c r="G1092" s="9" t="e">
        <f t="shared" si="122"/>
        <v>#VALUE!</v>
      </c>
      <c r="H1092" s="9" t="s">
        <v>205</v>
      </c>
      <c r="I1092" s="22" t="str">
        <f t="shared" si="118"/>
        <v>636221</v>
      </c>
      <c r="J1092" s="22">
        <f t="shared" si="120"/>
        <v>0</v>
      </c>
      <c r="K1092" s="22"/>
      <c r="L1092" s="23"/>
      <c r="M1092" s="22"/>
      <c r="N1092" s="23"/>
      <c r="O1092" s="24"/>
      <c r="P1092" s="24"/>
      <c r="Q1092" s="24"/>
      <c r="R1092" s="24"/>
      <c r="S1092" s="24"/>
      <c r="T1092" s="24"/>
      <c r="U1092" s="41" t="str">
        <f t="shared" si="119"/>
        <v>Administrative Staff Development Expenditures</v>
      </c>
      <c r="V1092" s="48">
        <f>Budget!K88</f>
        <v>0</v>
      </c>
      <c r="W1092" s="1" t="e">
        <f t="shared" si="121"/>
        <v>#VALUE!</v>
      </c>
      <c r="Z1092" s="1" t="s">
        <v>205</v>
      </c>
      <c r="AA1092" s="1">
        <v>303101</v>
      </c>
    </row>
    <row r="1093" spans="5:27" x14ac:dyDescent="0.2">
      <c r="E1093" s="4" t="e">
        <f t="shared" si="116"/>
        <v>#VALUE!</v>
      </c>
      <c r="F1093" s="2"/>
      <c r="G1093" s="2" t="e">
        <f t="shared" si="122"/>
        <v>#VALUE!</v>
      </c>
      <c r="H1093" s="9" t="s">
        <v>205</v>
      </c>
      <c r="I1093" s="42" t="str">
        <f t="shared" si="118"/>
        <v>636302</v>
      </c>
      <c r="J1093" s="22">
        <f t="shared" si="120"/>
        <v>0</v>
      </c>
      <c r="K1093" s="43"/>
      <c r="L1093" s="24"/>
      <c r="M1093" s="43"/>
      <c r="N1093" s="24"/>
      <c r="O1093" s="44"/>
      <c r="P1093" s="44"/>
      <c r="Q1093" s="44"/>
      <c r="R1093" s="44"/>
      <c r="S1093" s="44"/>
      <c r="T1093" s="44"/>
      <c r="U1093" s="22" t="str">
        <f t="shared" si="119"/>
        <v>Supplies</v>
      </c>
      <c r="V1093" s="48">
        <f>Budget!K89</f>
        <v>0</v>
      </c>
      <c r="W1093" s="1" t="e">
        <f t="shared" si="121"/>
        <v>#VALUE!</v>
      </c>
      <c r="X1093" s="7"/>
      <c r="Y1093" s="7"/>
      <c r="Z1093" s="1" t="s">
        <v>205</v>
      </c>
      <c r="AA1093" s="1">
        <v>303101</v>
      </c>
    </row>
    <row r="1094" spans="5:27" x14ac:dyDescent="0.2">
      <c r="E1094" s="4" t="e">
        <f t="shared" si="116"/>
        <v>#VALUE!</v>
      </c>
      <c r="G1094" s="9" t="e">
        <f t="shared" si="122"/>
        <v>#VALUE!</v>
      </c>
      <c r="H1094" s="9" t="s">
        <v>205</v>
      </c>
      <c r="I1094" s="22" t="str">
        <f t="shared" si="118"/>
        <v>636304</v>
      </c>
      <c r="J1094" s="22">
        <f t="shared" si="120"/>
        <v>0</v>
      </c>
      <c r="K1094" s="22"/>
      <c r="L1094" s="23"/>
      <c r="M1094" s="22"/>
      <c r="N1094" s="23"/>
      <c r="O1094" s="24"/>
      <c r="P1094" s="24"/>
      <c r="Q1094" s="24"/>
      <c r="R1094" s="24"/>
      <c r="S1094" s="24"/>
      <c r="T1094" s="24"/>
      <c r="U1094" s="41" t="str">
        <f t="shared" si="119"/>
        <v>Printing &amp; Stationery</v>
      </c>
      <c r="V1094" s="48">
        <f>Budget!K90</f>
        <v>0</v>
      </c>
      <c r="W1094" s="1" t="e">
        <f t="shared" si="121"/>
        <v>#VALUE!</v>
      </c>
      <c r="Z1094" s="1" t="s">
        <v>205</v>
      </c>
      <c r="AA1094" s="1">
        <v>303101</v>
      </c>
    </row>
    <row r="1095" spans="5:27" x14ac:dyDescent="0.2">
      <c r="E1095" s="4" t="e">
        <f t="shared" si="116"/>
        <v>#VALUE!</v>
      </c>
      <c r="G1095" s="9" t="e">
        <f t="shared" si="122"/>
        <v>#VALUE!</v>
      </c>
      <c r="H1095" s="9" t="s">
        <v>205</v>
      </c>
      <c r="I1095" s="22" t="str">
        <f t="shared" si="118"/>
        <v>636305</v>
      </c>
      <c r="J1095" s="22">
        <f t="shared" si="120"/>
        <v>0</v>
      </c>
      <c r="K1095" s="22"/>
      <c r="L1095" s="23"/>
      <c r="M1095" s="22"/>
      <c r="N1095" s="23"/>
      <c r="O1095" s="24"/>
      <c r="P1095" s="24"/>
      <c r="Q1095" s="24"/>
      <c r="R1095" s="24"/>
      <c r="S1095" s="24"/>
      <c r="T1095" s="24"/>
      <c r="U1095" s="41" t="str">
        <f t="shared" si="119"/>
        <v>Postage</v>
      </c>
      <c r="V1095" s="48">
        <f>Budget!K91</f>
        <v>0</v>
      </c>
      <c r="W1095" s="1" t="e">
        <f t="shared" si="121"/>
        <v>#VALUE!</v>
      </c>
      <c r="Z1095" s="1" t="s">
        <v>205</v>
      </c>
      <c r="AA1095" s="1">
        <v>303101</v>
      </c>
    </row>
    <row r="1096" spans="5:27" x14ac:dyDescent="0.2">
      <c r="E1096" s="4" t="e">
        <f t="shared" si="116"/>
        <v>#VALUE!</v>
      </c>
      <c r="G1096" s="9" t="e">
        <f t="shared" si="122"/>
        <v>#VALUE!</v>
      </c>
      <c r="H1096" s="9" t="s">
        <v>205</v>
      </c>
      <c r="I1096" s="22" t="str">
        <f t="shared" si="118"/>
        <v>636350</v>
      </c>
      <c r="J1096" s="22">
        <f t="shared" si="120"/>
        <v>0</v>
      </c>
      <c r="K1096" s="22"/>
      <c r="L1096" s="23"/>
      <c r="M1096" s="22"/>
      <c r="N1096" s="23"/>
      <c r="O1096" s="24"/>
      <c r="P1096" s="24"/>
      <c r="Q1096" s="24"/>
      <c r="R1096" s="24"/>
      <c r="S1096" s="24"/>
      <c r="T1096" s="24"/>
      <c r="U1096" s="41" t="str">
        <f t="shared" si="119"/>
        <v>Miscellaneous Administrative Expenditures</v>
      </c>
      <c r="V1096" s="48">
        <f>Budget!K92</f>
        <v>0</v>
      </c>
      <c r="W1096" s="1" t="e">
        <f t="shared" si="121"/>
        <v>#VALUE!</v>
      </c>
      <c r="Z1096" s="1" t="s">
        <v>205</v>
      </c>
      <c r="AA1096" s="1">
        <v>303101</v>
      </c>
    </row>
    <row r="1097" spans="5:27" x14ac:dyDescent="0.2">
      <c r="E1097" s="4" t="e">
        <f t="shared" si="116"/>
        <v>#VALUE!</v>
      </c>
      <c r="G1097" s="9" t="e">
        <f t="shared" si="122"/>
        <v>#VALUE!</v>
      </c>
      <c r="H1097" s="9" t="s">
        <v>205</v>
      </c>
      <c r="I1097" s="22" t="str">
        <f t="shared" si="118"/>
        <v>636351</v>
      </c>
      <c r="J1097" s="22">
        <f t="shared" si="120"/>
        <v>0</v>
      </c>
      <c r="K1097" s="22"/>
      <c r="L1097" s="23"/>
      <c r="M1097" s="22"/>
      <c r="N1097" s="23"/>
      <c r="O1097" s="24"/>
      <c r="P1097" s="24"/>
      <c r="Q1097" s="24"/>
      <c r="R1097" s="24"/>
      <c r="S1097" s="24"/>
      <c r="T1097" s="24"/>
      <c r="U1097" s="41" t="str">
        <f t="shared" si="119"/>
        <v>Unallocated Credit Card Charge</v>
      </c>
      <c r="V1097" s="48">
        <f>Budget!K93</f>
        <v>0</v>
      </c>
      <c r="W1097" s="1" t="e">
        <f t="shared" si="121"/>
        <v>#VALUE!</v>
      </c>
      <c r="Z1097" s="1" t="s">
        <v>205</v>
      </c>
      <c r="AA1097" s="1">
        <v>303101</v>
      </c>
    </row>
    <row r="1098" spans="5:27" x14ac:dyDescent="0.2">
      <c r="E1098" s="4" t="e">
        <f t="shared" si="116"/>
        <v>#VALUE!</v>
      </c>
      <c r="G1098" s="9" t="e">
        <f t="shared" si="122"/>
        <v>#VALUE!</v>
      </c>
      <c r="H1098" s="9" t="s">
        <v>205</v>
      </c>
      <c r="I1098" s="22" t="str">
        <f t="shared" si="118"/>
        <v>636404</v>
      </c>
      <c r="J1098" s="22">
        <f t="shared" si="120"/>
        <v>0</v>
      </c>
      <c r="K1098" s="22"/>
      <c r="L1098" s="23"/>
      <c r="M1098" s="22"/>
      <c r="N1098" s="23"/>
      <c r="O1098" s="24"/>
      <c r="P1098" s="24"/>
      <c r="Q1098" s="24"/>
      <c r="R1098" s="24"/>
      <c r="S1098" s="24"/>
      <c r="T1098" s="24"/>
      <c r="U1098" s="41" t="str">
        <f t="shared" si="119"/>
        <v>Dues, Memberships, and Subscriptions</v>
      </c>
      <c r="V1098" s="48">
        <f>Budget!K94</f>
        <v>0</v>
      </c>
      <c r="W1098" s="1" t="e">
        <f t="shared" si="121"/>
        <v>#VALUE!</v>
      </c>
      <c r="Z1098" s="1" t="s">
        <v>205</v>
      </c>
      <c r="AA1098" s="1">
        <v>303101</v>
      </c>
    </row>
    <row r="1099" spans="5:27" x14ac:dyDescent="0.2">
      <c r="E1099" s="4" t="e">
        <f t="shared" si="116"/>
        <v>#VALUE!</v>
      </c>
      <c r="G1099" s="9" t="e">
        <f t="shared" si="122"/>
        <v>#VALUE!</v>
      </c>
      <c r="H1099" s="9" t="s">
        <v>205</v>
      </c>
      <c r="I1099" s="22" t="str">
        <f t="shared" si="118"/>
        <v>636405</v>
      </c>
      <c r="J1099" s="22">
        <f t="shared" si="120"/>
        <v>0</v>
      </c>
      <c r="K1099" s="22"/>
      <c r="L1099" s="23"/>
      <c r="M1099" s="22"/>
      <c r="N1099" s="23"/>
      <c r="O1099" s="24"/>
      <c r="P1099" s="24"/>
      <c r="Q1099" s="24"/>
      <c r="R1099" s="24"/>
      <c r="S1099" s="24"/>
      <c r="T1099" s="24"/>
      <c r="U1099" s="41" t="str">
        <f t="shared" si="119"/>
        <v>Conference and Travel</v>
      </c>
      <c r="V1099" s="48">
        <f>Budget!K95</f>
        <v>0</v>
      </c>
      <c r="W1099" s="1" t="e">
        <f t="shared" si="121"/>
        <v>#VALUE!</v>
      </c>
      <c r="Z1099" s="1" t="s">
        <v>205</v>
      </c>
      <c r="AA1099" s="1">
        <v>303101</v>
      </c>
    </row>
    <row r="1100" spans="5:27" x14ac:dyDescent="0.2">
      <c r="E1100" s="4" t="e">
        <f t="shared" si="116"/>
        <v>#VALUE!</v>
      </c>
      <c r="G1100" s="9" t="e">
        <f t="shared" si="122"/>
        <v>#VALUE!</v>
      </c>
      <c r="H1100" s="9" t="s">
        <v>205</v>
      </c>
      <c r="I1100" s="22" t="str">
        <f t="shared" si="118"/>
        <v>636560</v>
      </c>
      <c r="J1100" s="22">
        <f t="shared" si="120"/>
        <v>0</v>
      </c>
      <c r="K1100" s="22"/>
      <c r="L1100" s="23"/>
      <c r="M1100" s="22"/>
      <c r="N1100" s="23"/>
      <c r="O1100" s="24"/>
      <c r="P1100" s="24"/>
      <c r="Q1100" s="24"/>
      <c r="R1100" s="24"/>
      <c r="S1100" s="24"/>
      <c r="T1100" s="24"/>
      <c r="U1100" s="41" t="str">
        <f t="shared" si="119"/>
        <v>Diocesan Student Fees</v>
      </c>
      <c r="V1100" s="48">
        <f>Budget!K96</f>
        <v>0</v>
      </c>
      <c r="W1100" s="1" t="e">
        <f t="shared" si="121"/>
        <v>#VALUE!</v>
      </c>
      <c r="Z1100" s="1" t="s">
        <v>205</v>
      </c>
      <c r="AA1100" s="1">
        <v>303101</v>
      </c>
    </row>
    <row r="1101" spans="5:27" x14ac:dyDescent="0.2">
      <c r="E1101" s="4" t="e">
        <f t="shared" si="116"/>
        <v>#VALUE!</v>
      </c>
      <c r="G1101" s="9" t="e">
        <f t="shared" si="122"/>
        <v>#VALUE!</v>
      </c>
      <c r="H1101" s="9" t="s">
        <v>205</v>
      </c>
      <c r="I1101" s="22" t="str">
        <f t="shared" si="118"/>
        <v>636575</v>
      </c>
      <c r="J1101" s="22">
        <f t="shared" si="120"/>
        <v>0</v>
      </c>
      <c r="K1101" s="22"/>
      <c r="L1101" s="23"/>
      <c r="M1101" s="22"/>
      <c r="N1101" s="23"/>
      <c r="O1101" s="24"/>
      <c r="P1101" s="24"/>
      <c r="Q1101" s="24"/>
      <c r="R1101" s="24"/>
      <c r="S1101" s="24"/>
      <c r="T1101" s="24"/>
      <c r="U1101" s="41" t="str">
        <f t="shared" si="119"/>
        <v>Student Accident Insurance</v>
      </c>
      <c r="V1101" s="48">
        <f>Budget!K97</f>
        <v>0</v>
      </c>
      <c r="W1101" s="1" t="e">
        <f t="shared" si="121"/>
        <v>#VALUE!</v>
      </c>
      <c r="Z1101" s="1" t="s">
        <v>205</v>
      </c>
      <c r="AA1101" s="1">
        <v>303101</v>
      </c>
    </row>
    <row r="1102" spans="5:27" x14ac:dyDescent="0.2">
      <c r="E1102" s="4" t="e">
        <f t="shared" si="116"/>
        <v>#VALUE!</v>
      </c>
      <c r="G1102" s="9" t="e">
        <f t="shared" si="122"/>
        <v>#VALUE!</v>
      </c>
      <c r="H1102" s="9" t="s">
        <v>205</v>
      </c>
      <c r="I1102" s="22" t="str">
        <f t="shared" si="118"/>
        <v>636605</v>
      </c>
      <c r="J1102" s="22">
        <f t="shared" si="120"/>
        <v>0</v>
      </c>
      <c r="K1102" s="22"/>
      <c r="L1102" s="23"/>
      <c r="M1102" s="22"/>
      <c r="N1102" s="23"/>
      <c r="O1102" s="24"/>
      <c r="P1102" s="24"/>
      <c r="Q1102" s="24"/>
      <c r="R1102" s="24"/>
      <c r="S1102" s="24"/>
      <c r="T1102" s="24"/>
      <c r="U1102" s="41" t="str">
        <f t="shared" si="119"/>
        <v>Telephone/Internet/Cable</v>
      </c>
      <c r="V1102" s="48">
        <f>Budget!K98</f>
        <v>0</v>
      </c>
      <c r="W1102" s="1" t="e">
        <f t="shared" si="121"/>
        <v>#VALUE!</v>
      </c>
      <c r="Z1102" s="1" t="s">
        <v>205</v>
      </c>
      <c r="AA1102" s="1">
        <v>303101</v>
      </c>
    </row>
    <row r="1103" spans="5:27" x14ac:dyDescent="0.2">
      <c r="E1103" s="4" t="e">
        <f t="shared" si="116"/>
        <v>#VALUE!</v>
      </c>
      <c r="G1103" s="9" t="e">
        <f t="shared" si="122"/>
        <v>#VALUE!</v>
      </c>
      <c r="H1103" s="9" t="s">
        <v>205</v>
      </c>
      <c r="I1103" s="22" t="str">
        <f t="shared" si="118"/>
        <v>636701</v>
      </c>
      <c r="J1103" s="22">
        <f t="shared" si="120"/>
        <v>0</v>
      </c>
      <c r="K1103" s="22"/>
      <c r="L1103" s="23"/>
      <c r="M1103" s="22"/>
      <c r="N1103" s="23"/>
      <c r="O1103" s="24"/>
      <c r="P1103" s="24"/>
      <c r="Q1103" s="24"/>
      <c r="R1103" s="24"/>
      <c r="S1103" s="24"/>
      <c r="T1103" s="24"/>
      <c r="U1103" s="41" t="str">
        <f t="shared" si="119"/>
        <v>Administrative Equipment &amp; Furnishings</v>
      </c>
      <c r="V1103" s="48">
        <f>Budget!K99</f>
        <v>0</v>
      </c>
      <c r="W1103" s="1" t="e">
        <f t="shared" si="121"/>
        <v>#VALUE!</v>
      </c>
      <c r="Z1103" s="1" t="s">
        <v>205</v>
      </c>
      <c r="AA1103" s="1">
        <v>303101</v>
      </c>
    </row>
    <row r="1104" spans="5:27" x14ac:dyDescent="0.2">
      <c r="E1104" s="4" t="e">
        <f t="shared" si="116"/>
        <v>#VALUE!</v>
      </c>
      <c r="G1104" s="9" t="e">
        <f t="shared" si="122"/>
        <v>#VALUE!</v>
      </c>
      <c r="H1104" s="9" t="s">
        <v>205</v>
      </c>
      <c r="I1104" s="22" t="str">
        <f t="shared" si="118"/>
        <v>636703</v>
      </c>
      <c r="J1104" s="22">
        <f t="shared" si="120"/>
        <v>0</v>
      </c>
      <c r="K1104" s="22"/>
      <c r="L1104" s="23"/>
      <c r="M1104" s="22"/>
      <c r="N1104" s="23"/>
      <c r="O1104" s="24"/>
      <c r="P1104" s="24"/>
      <c r="Q1104" s="24"/>
      <c r="R1104" s="24"/>
      <c r="S1104" s="24"/>
      <c r="T1104" s="24"/>
      <c r="U1104" s="41" t="str">
        <f t="shared" si="119"/>
        <v>Administrative Equipment, Repairs, &amp; Maintenance</v>
      </c>
      <c r="V1104" s="48">
        <f>Budget!K100</f>
        <v>0</v>
      </c>
      <c r="W1104" s="1" t="e">
        <f t="shared" si="121"/>
        <v>#VALUE!</v>
      </c>
      <c r="Z1104" s="1" t="s">
        <v>205</v>
      </c>
      <c r="AA1104" s="1">
        <v>303101</v>
      </c>
    </row>
    <row r="1105" spans="5:27" x14ac:dyDescent="0.2">
      <c r="E1105" s="4" t="e">
        <f t="shared" si="116"/>
        <v>#VALUE!</v>
      </c>
      <c r="G1105" s="9" t="e">
        <f t="shared" si="122"/>
        <v>#VALUE!</v>
      </c>
      <c r="H1105" s="9" t="s">
        <v>205</v>
      </c>
      <c r="I1105" s="22" t="str">
        <f t="shared" si="118"/>
        <v>656004</v>
      </c>
      <c r="J1105" s="22">
        <f t="shared" si="120"/>
        <v>0</v>
      </c>
      <c r="K1105" s="22"/>
      <c r="L1105" s="23"/>
      <c r="M1105" s="22"/>
      <c r="N1105" s="23"/>
      <c r="O1105" s="24"/>
      <c r="P1105" s="24"/>
      <c r="Q1105" s="24"/>
      <c r="R1105" s="24"/>
      <c r="S1105" s="24"/>
      <c r="T1105" s="24"/>
      <c r="U1105" s="41" t="str">
        <f t="shared" si="119"/>
        <v>Instructional Salaries - Contracted</v>
      </c>
      <c r="V1105" s="48">
        <f>Budget!K101</f>
        <v>0</v>
      </c>
      <c r="W1105" s="1" t="e">
        <f t="shared" si="121"/>
        <v>#VALUE!</v>
      </c>
      <c r="Z1105" s="1" t="s">
        <v>205</v>
      </c>
      <c r="AA1105" s="1">
        <v>303101</v>
      </c>
    </row>
    <row r="1106" spans="5:27" x14ac:dyDescent="0.2">
      <c r="E1106" s="4" t="e">
        <f t="shared" si="116"/>
        <v>#VALUE!</v>
      </c>
      <c r="G1106" s="9" t="e">
        <f t="shared" si="122"/>
        <v>#VALUE!</v>
      </c>
      <c r="H1106" s="9" t="s">
        <v>205</v>
      </c>
      <c r="I1106" s="22" t="str">
        <f t="shared" si="118"/>
        <v>656008</v>
      </c>
      <c r="J1106" s="22">
        <f t="shared" si="120"/>
        <v>0</v>
      </c>
      <c r="K1106" s="22"/>
      <c r="L1106" s="23"/>
      <c r="M1106" s="22"/>
      <c r="N1106" s="23"/>
      <c r="O1106" s="24"/>
      <c r="P1106" s="24"/>
      <c r="Q1106" s="24"/>
      <c r="R1106" s="24"/>
      <c r="S1106" s="24"/>
      <c r="T1106" s="24"/>
      <c r="U1106" s="41" t="str">
        <f t="shared" si="119"/>
        <v>Substitute Salaries</v>
      </c>
      <c r="V1106" s="48">
        <f>Budget!K102</f>
        <v>0</v>
      </c>
      <c r="W1106" s="1" t="e">
        <f t="shared" si="121"/>
        <v>#VALUE!</v>
      </c>
      <c r="Z1106" s="1" t="s">
        <v>205</v>
      </c>
      <c r="AA1106" s="1">
        <v>303101</v>
      </c>
    </row>
    <row r="1107" spans="5:27" x14ac:dyDescent="0.2">
      <c r="E1107" s="4" t="e">
        <f t="shared" si="116"/>
        <v>#VALUE!</v>
      </c>
      <c r="G1107" s="9" t="e">
        <f t="shared" si="122"/>
        <v>#VALUE!</v>
      </c>
      <c r="H1107" s="9" t="s">
        <v>205</v>
      </c>
      <c r="I1107" s="22" t="str">
        <f t="shared" si="118"/>
        <v>656009</v>
      </c>
      <c r="J1107" s="22">
        <f t="shared" si="120"/>
        <v>0</v>
      </c>
      <c r="K1107" s="22"/>
      <c r="L1107" s="23"/>
      <c r="M1107" s="22"/>
      <c r="N1107" s="23"/>
      <c r="O1107" s="24"/>
      <c r="P1107" s="24"/>
      <c r="Q1107" s="24"/>
      <c r="R1107" s="24"/>
      <c r="S1107" s="24"/>
      <c r="T1107" s="24"/>
      <c r="U1107" s="41" t="str">
        <f t="shared" si="119"/>
        <v>Non-Contracted Instructional Salaries</v>
      </c>
      <c r="V1107" s="48">
        <f>Budget!K103</f>
        <v>0</v>
      </c>
      <c r="W1107" s="1" t="e">
        <f t="shared" si="121"/>
        <v>#VALUE!</v>
      </c>
      <c r="Z1107" s="1" t="s">
        <v>205</v>
      </c>
      <c r="AA1107" s="1">
        <v>303101</v>
      </c>
    </row>
    <row r="1108" spans="5:27" x14ac:dyDescent="0.2">
      <c r="E1108" s="4" t="e">
        <f t="shared" si="116"/>
        <v>#VALUE!</v>
      </c>
      <c r="G1108" s="9" t="e">
        <f t="shared" si="122"/>
        <v>#VALUE!</v>
      </c>
      <c r="H1108" s="9" t="s">
        <v>205</v>
      </c>
      <c r="I1108" s="22" t="str">
        <f t="shared" si="118"/>
        <v>656101</v>
      </c>
      <c r="J1108" s="22">
        <f t="shared" si="120"/>
        <v>0</v>
      </c>
      <c r="K1108" s="22"/>
      <c r="L1108" s="23"/>
      <c r="M1108" s="22"/>
      <c r="N1108" s="23"/>
      <c r="O1108" s="24"/>
      <c r="P1108" s="24"/>
      <c r="Q1108" s="24"/>
      <c r="R1108" s="24"/>
      <c r="S1108" s="24"/>
      <c r="T1108" s="24"/>
      <c r="U1108" s="41" t="str">
        <f t="shared" si="119"/>
        <v>SS Taxes, Employer Share - Instructional</v>
      </c>
      <c r="V1108" s="48">
        <f>Budget!K104</f>
        <v>0</v>
      </c>
      <c r="W1108" s="1" t="e">
        <f t="shared" si="121"/>
        <v>#VALUE!</v>
      </c>
      <c r="Z1108" s="1" t="s">
        <v>205</v>
      </c>
      <c r="AA1108" s="1">
        <v>303101</v>
      </c>
    </row>
    <row r="1109" spans="5:27" x14ac:dyDescent="0.2">
      <c r="E1109" s="4" t="e">
        <f t="shared" si="116"/>
        <v>#VALUE!</v>
      </c>
      <c r="G1109" s="9" t="e">
        <f t="shared" si="122"/>
        <v>#VALUE!</v>
      </c>
      <c r="H1109" s="9" t="s">
        <v>205</v>
      </c>
      <c r="I1109" s="22" t="str">
        <f t="shared" si="118"/>
        <v>656102</v>
      </c>
      <c r="J1109" s="22">
        <f t="shared" si="120"/>
        <v>0</v>
      </c>
      <c r="K1109" s="22"/>
      <c r="L1109" s="23"/>
      <c r="M1109" s="22"/>
      <c r="N1109" s="23"/>
      <c r="O1109" s="24"/>
      <c r="P1109" s="24"/>
      <c r="Q1109" s="24"/>
      <c r="R1109" s="24"/>
      <c r="S1109" s="24"/>
      <c r="T1109" s="24"/>
      <c r="U1109" s="41" t="str">
        <f t="shared" si="119"/>
        <v>Life &amp; Disability Insurance - Instructional</v>
      </c>
      <c r="V1109" s="48">
        <f>Budget!K105</f>
        <v>0</v>
      </c>
      <c r="W1109" s="1" t="e">
        <f t="shared" si="121"/>
        <v>#VALUE!</v>
      </c>
      <c r="Z1109" s="1" t="s">
        <v>205</v>
      </c>
      <c r="AA1109" s="1">
        <v>303101</v>
      </c>
    </row>
    <row r="1110" spans="5:27" x14ac:dyDescent="0.2">
      <c r="E1110" s="4" t="e">
        <f t="shared" si="116"/>
        <v>#VALUE!</v>
      </c>
      <c r="G1110" s="9" t="e">
        <f t="shared" si="122"/>
        <v>#VALUE!</v>
      </c>
      <c r="H1110" s="9" t="s">
        <v>205</v>
      </c>
      <c r="I1110" s="22" t="str">
        <f t="shared" si="118"/>
        <v>656104</v>
      </c>
      <c r="J1110" s="22">
        <f t="shared" si="120"/>
        <v>0</v>
      </c>
      <c r="K1110" s="22"/>
      <c r="L1110" s="23"/>
      <c r="M1110" s="22"/>
      <c r="N1110" s="23"/>
      <c r="O1110" s="24"/>
      <c r="P1110" s="24"/>
      <c r="Q1110" s="24"/>
      <c r="R1110" s="24"/>
      <c r="S1110" s="24"/>
      <c r="T1110" s="24"/>
      <c r="U1110" s="41" t="str">
        <f t="shared" si="119"/>
        <v>Vision Insurance - Instructional</v>
      </c>
      <c r="V1110" s="48">
        <f>Budget!K106</f>
        <v>0</v>
      </c>
      <c r="W1110" s="1" t="e">
        <f t="shared" si="121"/>
        <v>#VALUE!</v>
      </c>
      <c r="Z1110" s="1" t="s">
        <v>205</v>
      </c>
      <c r="AA1110" s="1">
        <v>303101</v>
      </c>
    </row>
    <row r="1111" spans="5:27" x14ac:dyDescent="0.2">
      <c r="E1111" s="4" t="e">
        <f t="shared" si="116"/>
        <v>#VALUE!</v>
      </c>
      <c r="G1111" s="9" t="e">
        <f t="shared" si="122"/>
        <v>#VALUE!</v>
      </c>
      <c r="H1111" s="9" t="s">
        <v>205</v>
      </c>
      <c r="I1111" s="22" t="str">
        <f t="shared" si="118"/>
        <v>656106</v>
      </c>
      <c r="J1111" s="22">
        <f t="shared" si="120"/>
        <v>0</v>
      </c>
      <c r="K1111" s="22"/>
      <c r="L1111" s="23"/>
      <c r="M1111" s="22"/>
      <c r="N1111" s="23"/>
      <c r="O1111" s="24"/>
      <c r="P1111" s="24"/>
      <c r="Q1111" s="24"/>
      <c r="R1111" s="24"/>
      <c r="S1111" s="24"/>
      <c r="T1111" s="24"/>
      <c r="U1111" s="41" t="str">
        <f t="shared" si="119"/>
        <v>Retirement - Instructional</v>
      </c>
      <c r="V1111" s="48">
        <f>Budget!K107</f>
        <v>0</v>
      </c>
      <c r="W1111" s="1" t="e">
        <f t="shared" si="121"/>
        <v>#VALUE!</v>
      </c>
      <c r="Z1111" s="1" t="s">
        <v>205</v>
      </c>
      <c r="AA1111" s="1">
        <v>303101</v>
      </c>
    </row>
    <row r="1112" spans="5:27" x14ac:dyDescent="0.2">
      <c r="E1112" s="4" t="e">
        <f t="shared" si="116"/>
        <v>#VALUE!</v>
      </c>
      <c r="G1112" s="9" t="e">
        <f t="shared" si="122"/>
        <v>#VALUE!</v>
      </c>
      <c r="H1112" s="9" t="s">
        <v>205</v>
      </c>
      <c r="I1112" s="22" t="str">
        <f t="shared" si="118"/>
        <v>656111</v>
      </c>
      <c r="J1112" s="22">
        <f t="shared" si="120"/>
        <v>0</v>
      </c>
      <c r="K1112" s="22"/>
      <c r="L1112" s="23"/>
      <c r="M1112" s="22"/>
      <c r="N1112" s="23"/>
      <c r="O1112" s="24"/>
      <c r="P1112" s="24"/>
      <c r="Q1112" s="24"/>
      <c r="R1112" s="24"/>
      <c r="S1112" s="24"/>
      <c r="T1112" s="24"/>
      <c r="U1112" s="41" t="str">
        <f t="shared" si="119"/>
        <v>Health Insurance - Instructional</v>
      </c>
      <c r="V1112" s="48">
        <f>Budget!K108</f>
        <v>0</v>
      </c>
      <c r="W1112" s="1" t="e">
        <f t="shared" si="121"/>
        <v>#VALUE!</v>
      </c>
      <c r="Z1112" s="1" t="s">
        <v>205</v>
      </c>
      <c r="AA1112" s="1">
        <v>303101</v>
      </c>
    </row>
    <row r="1113" spans="5:27" x14ac:dyDescent="0.2">
      <c r="E1113" s="4" t="e">
        <f t="shared" si="116"/>
        <v>#VALUE!</v>
      </c>
      <c r="G1113" s="9" t="e">
        <f t="shared" si="122"/>
        <v>#VALUE!</v>
      </c>
      <c r="H1113" s="9" t="s">
        <v>205</v>
      </c>
      <c r="I1113" s="22" t="str">
        <f t="shared" si="118"/>
        <v>676221</v>
      </c>
      <c r="J1113" s="22">
        <f t="shared" si="120"/>
        <v>0</v>
      </c>
      <c r="K1113" s="22"/>
      <c r="L1113" s="23"/>
      <c r="M1113" s="22"/>
      <c r="N1113" s="23"/>
      <c r="O1113" s="24"/>
      <c r="P1113" s="24"/>
      <c r="Q1113" s="24"/>
      <c r="R1113" s="24"/>
      <c r="S1113" s="24"/>
      <c r="T1113" s="24"/>
      <c r="U1113" s="41" t="str">
        <f t="shared" si="119"/>
        <v>Instructional Staff Development Expenditures</v>
      </c>
      <c r="V1113" s="48">
        <f>Budget!K109</f>
        <v>0</v>
      </c>
      <c r="W1113" s="1" t="e">
        <f t="shared" si="121"/>
        <v>#VALUE!</v>
      </c>
      <c r="Z1113" s="1" t="s">
        <v>205</v>
      </c>
      <c r="AA1113" s="1">
        <v>303101</v>
      </c>
    </row>
    <row r="1114" spans="5:27" x14ac:dyDescent="0.2">
      <c r="E1114" s="4" t="e">
        <f t="shared" ref="E1114:E1177" si="123">DATE(YEAR(E946),MONTH(E946)+1,DAY(E946))</f>
        <v>#VALUE!</v>
      </c>
      <c r="G1114" s="9" t="e">
        <f t="shared" si="122"/>
        <v>#VALUE!</v>
      </c>
      <c r="H1114" s="9" t="s">
        <v>205</v>
      </c>
      <c r="I1114" s="22" t="str">
        <f t="shared" si="118"/>
        <v>676306</v>
      </c>
      <c r="J1114" s="22">
        <f t="shared" si="120"/>
        <v>0</v>
      </c>
      <c r="K1114" s="22"/>
      <c r="L1114" s="23"/>
      <c r="M1114" s="22"/>
      <c r="N1114" s="23"/>
      <c r="O1114" s="24"/>
      <c r="P1114" s="24"/>
      <c r="Q1114" s="24"/>
      <c r="R1114" s="24"/>
      <c r="S1114" s="24"/>
      <c r="T1114" s="24"/>
      <c r="U1114" s="41" t="str">
        <f t="shared" si="119"/>
        <v>Copier</v>
      </c>
      <c r="V1114" s="48">
        <f>Budget!K110</f>
        <v>0</v>
      </c>
      <c r="W1114" s="1" t="e">
        <f t="shared" si="121"/>
        <v>#VALUE!</v>
      </c>
      <c r="Z1114" s="1" t="s">
        <v>205</v>
      </c>
      <c r="AA1114" s="1">
        <v>303101</v>
      </c>
    </row>
    <row r="1115" spans="5:27" x14ac:dyDescent="0.2">
      <c r="E1115" s="4" t="e">
        <f t="shared" si="123"/>
        <v>#VALUE!</v>
      </c>
      <c r="G1115" s="9" t="e">
        <f t="shared" si="122"/>
        <v>#VALUE!</v>
      </c>
      <c r="H1115" s="9" t="s">
        <v>205</v>
      </c>
      <c r="I1115" s="22" t="str">
        <f t="shared" si="118"/>
        <v>676312</v>
      </c>
      <c r="J1115" s="22">
        <f t="shared" si="120"/>
        <v>0</v>
      </c>
      <c r="K1115" s="22"/>
      <c r="L1115" s="23"/>
      <c r="M1115" s="22"/>
      <c r="N1115" s="23"/>
      <c r="O1115" s="24"/>
      <c r="P1115" s="24"/>
      <c r="Q1115" s="24"/>
      <c r="R1115" s="24"/>
      <c r="S1115" s="24"/>
      <c r="T1115" s="24"/>
      <c r="U1115" s="41" t="str">
        <f t="shared" si="119"/>
        <v>Testing</v>
      </c>
      <c r="V1115" s="48">
        <f>Budget!K111</f>
        <v>0</v>
      </c>
      <c r="W1115" s="1" t="e">
        <f t="shared" si="121"/>
        <v>#VALUE!</v>
      </c>
      <c r="Z1115" s="1" t="s">
        <v>205</v>
      </c>
      <c r="AA1115" s="1">
        <v>303101</v>
      </c>
    </row>
    <row r="1116" spans="5:27" x14ac:dyDescent="0.2">
      <c r="E1116" s="4" t="e">
        <f t="shared" si="123"/>
        <v>#VALUE!</v>
      </c>
      <c r="G1116" s="9" t="e">
        <f t="shared" si="122"/>
        <v>#VALUE!</v>
      </c>
      <c r="H1116" s="9" t="s">
        <v>205</v>
      </c>
      <c r="I1116" s="22" t="str">
        <f t="shared" si="118"/>
        <v>676320</v>
      </c>
      <c r="J1116" s="22">
        <f t="shared" si="120"/>
        <v>0</v>
      </c>
      <c r="K1116" s="22"/>
      <c r="L1116" s="23"/>
      <c r="M1116" s="22"/>
      <c r="N1116" s="23"/>
      <c r="O1116" s="24"/>
      <c r="P1116" s="24"/>
      <c r="Q1116" s="24"/>
      <c r="R1116" s="24"/>
      <c r="S1116" s="24"/>
      <c r="T1116" s="24"/>
      <c r="U1116" s="41" t="str">
        <f t="shared" si="119"/>
        <v>Departmental Expenditures</v>
      </c>
      <c r="V1116" s="48">
        <f>Budget!K112</f>
        <v>0</v>
      </c>
      <c r="W1116" s="1" t="e">
        <f t="shared" si="121"/>
        <v>#VALUE!</v>
      </c>
      <c r="Z1116" s="1" t="s">
        <v>205</v>
      </c>
      <c r="AA1116" s="1">
        <v>303101</v>
      </c>
    </row>
    <row r="1117" spans="5:27" x14ac:dyDescent="0.2">
      <c r="E1117" s="4" t="e">
        <f t="shared" si="123"/>
        <v>#VALUE!</v>
      </c>
      <c r="G1117" s="9" t="e">
        <f t="shared" si="122"/>
        <v>#VALUE!</v>
      </c>
      <c r="H1117" s="9" t="s">
        <v>205</v>
      </c>
      <c r="I1117" s="22" t="str">
        <f t="shared" si="118"/>
        <v>676330</v>
      </c>
      <c r="J1117" s="22">
        <f t="shared" si="120"/>
        <v>0</v>
      </c>
      <c r="K1117" s="22"/>
      <c r="L1117" s="23"/>
      <c r="M1117" s="22"/>
      <c r="N1117" s="23"/>
      <c r="O1117" s="24"/>
      <c r="P1117" s="24"/>
      <c r="Q1117" s="24"/>
      <c r="R1117" s="24"/>
      <c r="S1117" s="24"/>
      <c r="T1117" s="24"/>
      <c r="U1117" s="41" t="str">
        <f t="shared" si="119"/>
        <v>Instructional Supplies</v>
      </c>
      <c r="V1117" s="48">
        <f>Budget!K113</f>
        <v>0</v>
      </c>
      <c r="W1117" s="1" t="e">
        <f t="shared" si="121"/>
        <v>#VALUE!</v>
      </c>
      <c r="Z1117" s="1" t="s">
        <v>205</v>
      </c>
      <c r="AA1117" s="1">
        <v>303101</v>
      </c>
    </row>
    <row r="1118" spans="5:27" x14ac:dyDescent="0.2">
      <c r="E1118" s="4" t="e">
        <f t="shared" si="123"/>
        <v>#VALUE!</v>
      </c>
      <c r="G1118" s="9" t="e">
        <f t="shared" si="122"/>
        <v>#VALUE!</v>
      </c>
      <c r="H1118" s="9" t="s">
        <v>205</v>
      </c>
      <c r="I1118" s="22" t="str">
        <f t="shared" si="118"/>
        <v>676331</v>
      </c>
      <c r="J1118" s="22">
        <f t="shared" si="120"/>
        <v>0</v>
      </c>
      <c r="K1118" s="22"/>
      <c r="L1118" s="23"/>
      <c r="M1118" s="22"/>
      <c r="N1118" s="23"/>
      <c r="O1118" s="24"/>
      <c r="P1118" s="24"/>
      <c r="Q1118" s="24"/>
      <c r="R1118" s="24"/>
      <c r="S1118" s="24"/>
      <c r="T1118" s="24"/>
      <c r="U1118" s="41" t="str">
        <f t="shared" si="119"/>
        <v>Instructional Materials</v>
      </c>
      <c r="V1118" s="48">
        <f>Budget!K114</f>
        <v>0</v>
      </c>
      <c r="W1118" s="1" t="e">
        <f t="shared" si="121"/>
        <v>#VALUE!</v>
      </c>
      <c r="Z1118" s="1" t="s">
        <v>205</v>
      </c>
      <c r="AA1118" s="1">
        <v>303101</v>
      </c>
    </row>
    <row r="1119" spans="5:27" x14ac:dyDescent="0.2">
      <c r="E1119" s="4" t="e">
        <f t="shared" si="123"/>
        <v>#VALUE!</v>
      </c>
      <c r="G1119" s="9" t="e">
        <f t="shared" si="122"/>
        <v>#VALUE!</v>
      </c>
      <c r="H1119" s="9" t="s">
        <v>205</v>
      </c>
      <c r="I1119" s="22" t="str">
        <f t="shared" si="118"/>
        <v>676332</v>
      </c>
      <c r="J1119" s="22">
        <f t="shared" si="120"/>
        <v>0</v>
      </c>
      <c r="K1119" s="22"/>
      <c r="L1119" s="23"/>
      <c r="M1119" s="22"/>
      <c r="N1119" s="23"/>
      <c r="O1119" s="24"/>
      <c r="P1119" s="24"/>
      <c r="Q1119" s="24"/>
      <c r="R1119" s="24"/>
      <c r="S1119" s="24"/>
      <c r="T1119" s="24"/>
      <c r="U1119" s="41" t="str">
        <f t="shared" si="119"/>
        <v>Textbooks</v>
      </c>
      <c r="V1119" s="48">
        <f>Budget!K115</f>
        <v>0</v>
      </c>
      <c r="W1119" s="1" t="e">
        <f t="shared" si="121"/>
        <v>#VALUE!</v>
      </c>
      <c r="Z1119" s="1" t="s">
        <v>205</v>
      </c>
      <c r="AA1119" s="1">
        <v>303101</v>
      </c>
    </row>
    <row r="1120" spans="5:27" x14ac:dyDescent="0.2">
      <c r="E1120" s="4" t="e">
        <f t="shared" si="123"/>
        <v>#VALUE!</v>
      </c>
      <c r="G1120" s="9" t="e">
        <f t="shared" si="122"/>
        <v>#VALUE!</v>
      </c>
      <c r="H1120" s="9" t="s">
        <v>205</v>
      </c>
      <c r="I1120" s="22" t="str">
        <f t="shared" si="118"/>
        <v>676333</v>
      </c>
      <c r="J1120" s="22">
        <f t="shared" si="120"/>
        <v>0</v>
      </c>
      <c r="K1120" s="22"/>
      <c r="L1120" s="23"/>
      <c r="M1120" s="22"/>
      <c r="N1120" s="23"/>
      <c r="O1120" s="24"/>
      <c r="P1120" s="24"/>
      <c r="Q1120" s="24"/>
      <c r="R1120" s="24"/>
      <c r="S1120" s="24"/>
      <c r="T1120" s="24"/>
      <c r="U1120" s="41" t="str">
        <f t="shared" si="119"/>
        <v>Textbooks, Consumable</v>
      </c>
      <c r="V1120" s="48">
        <f>Budget!K116</f>
        <v>0</v>
      </c>
      <c r="W1120" s="1" t="e">
        <f t="shared" si="121"/>
        <v>#VALUE!</v>
      </c>
      <c r="Z1120" s="1" t="s">
        <v>205</v>
      </c>
      <c r="AA1120" s="1">
        <v>303101</v>
      </c>
    </row>
    <row r="1121" spans="5:27" x14ac:dyDescent="0.2">
      <c r="E1121" s="4" t="e">
        <f t="shared" si="123"/>
        <v>#VALUE!</v>
      </c>
      <c r="G1121" s="9" t="e">
        <f t="shared" si="122"/>
        <v>#VALUE!</v>
      </c>
      <c r="H1121" s="9" t="s">
        <v>205</v>
      </c>
      <c r="I1121" s="22" t="str">
        <f t="shared" si="118"/>
        <v>676350</v>
      </c>
      <c r="J1121" s="22">
        <f t="shared" si="120"/>
        <v>0</v>
      </c>
      <c r="K1121" s="22"/>
      <c r="L1121" s="23"/>
      <c r="M1121" s="22"/>
      <c r="N1121" s="23"/>
      <c r="O1121" s="24"/>
      <c r="P1121" s="24"/>
      <c r="Q1121" s="24"/>
      <c r="R1121" s="24"/>
      <c r="S1121" s="24"/>
      <c r="T1121" s="24"/>
      <c r="U1121" s="41" t="str">
        <f t="shared" si="119"/>
        <v>Miscellaneous Instructional Expenditures</v>
      </c>
      <c r="V1121" s="48">
        <f>Budget!K117</f>
        <v>0</v>
      </c>
      <c r="W1121" s="1" t="e">
        <f t="shared" si="121"/>
        <v>#VALUE!</v>
      </c>
      <c r="Z1121" s="1" t="s">
        <v>205</v>
      </c>
      <c r="AA1121" s="1">
        <v>303101</v>
      </c>
    </row>
    <row r="1122" spans="5:27" x14ac:dyDescent="0.2">
      <c r="E1122" s="4" t="e">
        <f t="shared" si="123"/>
        <v>#VALUE!</v>
      </c>
      <c r="G1122" s="9" t="e">
        <f t="shared" si="122"/>
        <v>#VALUE!</v>
      </c>
      <c r="H1122" s="9" t="s">
        <v>205</v>
      </c>
      <c r="I1122" s="22" t="str">
        <f t="shared" si="118"/>
        <v>676405</v>
      </c>
      <c r="J1122" s="22">
        <f t="shared" si="120"/>
        <v>0</v>
      </c>
      <c r="K1122" s="22"/>
      <c r="L1122" s="23"/>
      <c r="M1122" s="22"/>
      <c r="N1122" s="23"/>
      <c r="O1122" s="24"/>
      <c r="P1122" s="24"/>
      <c r="Q1122" s="24"/>
      <c r="R1122" s="24"/>
      <c r="S1122" s="24"/>
      <c r="T1122" s="24"/>
      <c r="U1122" s="41" t="str">
        <f t="shared" si="119"/>
        <v>FacultyTravel, Conferences, Conventions</v>
      </c>
      <c r="V1122" s="48">
        <f>Budget!K118</f>
        <v>0</v>
      </c>
      <c r="W1122" s="1" t="e">
        <f t="shared" si="121"/>
        <v>#VALUE!</v>
      </c>
      <c r="Z1122" s="1" t="s">
        <v>205</v>
      </c>
      <c r="AA1122" s="1">
        <v>303101</v>
      </c>
    </row>
    <row r="1123" spans="5:27" x14ac:dyDescent="0.2">
      <c r="E1123" s="4" t="e">
        <f t="shared" si="123"/>
        <v>#VALUE!</v>
      </c>
      <c r="G1123" s="9" t="e">
        <f t="shared" si="122"/>
        <v>#VALUE!</v>
      </c>
      <c r="H1123" s="9" t="s">
        <v>205</v>
      </c>
      <c r="I1123" s="22" t="str">
        <f t="shared" si="118"/>
        <v>676701</v>
      </c>
      <c r="J1123" s="22">
        <f t="shared" si="120"/>
        <v>0</v>
      </c>
      <c r="K1123" s="22"/>
      <c r="L1123" s="23"/>
      <c r="M1123" s="22"/>
      <c r="N1123" s="23"/>
      <c r="O1123" s="24"/>
      <c r="P1123" s="24"/>
      <c r="Q1123" s="24"/>
      <c r="R1123" s="24"/>
      <c r="S1123" s="24"/>
      <c r="T1123" s="24"/>
      <c r="U1123" s="41" t="str">
        <f t="shared" si="119"/>
        <v>General Instructional Equipment &amp; Furnishings</v>
      </c>
      <c r="V1123" s="48">
        <f>Budget!K119</f>
        <v>0</v>
      </c>
      <c r="W1123" s="1" t="e">
        <f t="shared" si="121"/>
        <v>#VALUE!</v>
      </c>
      <c r="Z1123" s="1" t="s">
        <v>205</v>
      </c>
      <c r="AA1123" s="1">
        <v>303101</v>
      </c>
    </row>
    <row r="1124" spans="5:27" x14ac:dyDescent="0.2">
      <c r="E1124" s="4" t="e">
        <f t="shared" si="123"/>
        <v>#VALUE!</v>
      </c>
      <c r="G1124" s="9" t="e">
        <f t="shared" si="122"/>
        <v>#VALUE!</v>
      </c>
      <c r="H1124" s="9" t="s">
        <v>205</v>
      </c>
      <c r="I1124" s="22" t="str">
        <f t="shared" si="118"/>
        <v>696303</v>
      </c>
      <c r="J1124" s="22">
        <f t="shared" si="120"/>
        <v>0</v>
      </c>
      <c r="K1124" s="22"/>
      <c r="L1124" s="23"/>
      <c r="M1124" s="22"/>
      <c r="N1124" s="23"/>
      <c r="O1124" s="24"/>
      <c r="P1124" s="24"/>
      <c r="Q1124" s="24"/>
      <c r="R1124" s="24"/>
      <c r="S1124" s="24"/>
      <c r="T1124" s="24"/>
      <c r="U1124" s="41" t="str">
        <f t="shared" si="119"/>
        <v>Books and Periodicals</v>
      </c>
      <c r="V1124" s="48">
        <f>Budget!K120</f>
        <v>0</v>
      </c>
      <c r="W1124" s="1" t="e">
        <f t="shared" si="121"/>
        <v>#VALUE!</v>
      </c>
      <c r="Z1124" s="1" t="s">
        <v>205</v>
      </c>
      <c r="AA1124" s="1">
        <v>303101</v>
      </c>
    </row>
    <row r="1125" spans="5:27" x14ac:dyDescent="0.2">
      <c r="E1125" s="4" t="e">
        <f t="shared" si="123"/>
        <v>#VALUE!</v>
      </c>
      <c r="G1125" s="9" t="e">
        <f t="shared" si="122"/>
        <v>#VALUE!</v>
      </c>
      <c r="H1125" s="9" t="s">
        <v>205</v>
      </c>
      <c r="I1125" s="22" t="str">
        <f t="shared" si="118"/>
        <v>696308</v>
      </c>
      <c r="J1125" s="22">
        <f t="shared" si="120"/>
        <v>0</v>
      </c>
      <c r="K1125" s="22"/>
      <c r="L1125" s="23"/>
      <c r="M1125" s="22"/>
      <c r="N1125" s="23"/>
      <c r="O1125" s="24"/>
      <c r="P1125" s="24"/>
      <c r="Q1125" s="24"/>
      <c r="R1125" s="24"/>
      <c r="S1125" s="24"/>
      <c r="T1125" s="24"/>
      <c r="U1125" s="41" t="str">
        <f t="shared" si="119"/>
        <v>Technology Services / Supplies</v>
      </c>
      <c r="V1125" s="48">
        <f>Budget!K121</f>
        <v>0</v>
      </c>
      <c r="W1125" s="1" t="e">
        <f t="shared" si="121"/>
        <v>#VALUE!</v>
      </c>
      <c r="Z1125" s="1" t="s">
        <v>205</v>
      </c>
      <c r="AA1125" s="1">
        <v>303101</v>
      </c>
    </row>
    <row r="1126" spans="5:27" x14ac:dyDescent="0.2">
      <c r="E1126" s="4" t="e">
        <f t="shared" si="123"/>
        <v>#VALUE!</v>
      </c>
      <c r="G1126" s="9" t="e">
        <f t="shared" si="122"/>
        <v>#VALUE!</v>
      </c>
      <c r="H1126" s="9" t="s">
        <v>205</v>
      </c>
      <c r="I1126" s="22" t="str">
        <f t="shared" si="118"/>
        <v>696350</v>
      </c>
      <c r="J1126" s="22">
        <f t="shared" si="120"/>
        <v>0</v>
      </c>
      <c r="K1126" s="22"/>
      <c r="L1126" s="23"/>
      <c r="M1126" s="22"/>
      <c r="N1126" s="23"/>
      <c r="O1126" s="24"/>
      <c r="P1126" s="24"/>
      <c r="Q1126" s="24"/>
      <c r="R1126" s="24"/>
      <c r="S1126" s="24"/>
      <c r="T1126" s="24"/>
      <c r="U1126" s="41" t="str">
        <f t="shared" si="119"/>
        <v>Miscellaneous Library / Media Expenditures</v>
      </c>
      <c r="V1126" s="48">
        <f>Budget!K122</f>
        <v>0</v>
      </c>
      <c r="W1126" s="1" t="e">
        <f t="shared" si="121"/>
        <v>#VALUE!</v>
      </c>
      <c r="Z1126" s="1" t="s">
        <v>205</v>
      </c>
      <c r="AA1126" s="1">
        <v>303101</v>
      </c>
    </row>
    <row r="1127" spans="5:27" x14ac:dyDescent="0.2">
      <c r="E1127" s="4" t="e">
        <f t="shared" si="123"/>
        <v>#VALUE!</v>
      </c>
      <c r="G1127" s="9" t="e">
        <f t="shared" si="122"/>
        <v>#VALUE!</v>
      </c>
      <c r="H1127" s="9" t="s">
        <v>205</v>
      </c>
      <c r="I1127" s="22" t="str">
        <f t="shared" si="118"/>
        <v>696701</v>
      </c>
      <c r="J1127" s="22">
        <f t="shared" si="120"/>
        <v>0</v>
      </c>
      <c r="K1127" s="22"/>
      <c r="L1127" s="23"/>
      <c r="M1127" s="22"/>
      <c r="N1127" s="23"/>
      <c r="O1127" s="24"/>
      <c r="P1127" s="24"/>
      <c r="Q1127" s="24"/>
      <c r="R1127" s="24"/>
      <c r="S1127" s="24"/>
      <c r="T1127" s="24"/>
      <c r="U1127" s="41" t="str">
        <f t="shared" si="119"/>
        <v>Minor Technology Equipment</v>
      </c>
      <c r="V1127" s="48">
        <f>Budget!K123</f>
        <v>0</v>
      </c>
      <c r="W1127" s="1" t="e">
        <f t="shared" si="121"/>
        <v>#VALUE!</v>
      </c>
      <c r="Z1127" s="1" t="s">
        <v>205</v>
      </c>
      <c r="AA1127" s="1">
        <v>303101</v>
      </c>
    </row>
    <row r="1128" spans="5:27" x14ac:dyDescent="0.2">
      <c r="E1128" s="4" t="e">
        <f t="shared" si="123"/>
        <v>#VALUE!</v>
      </c>
      <c r="G1128" s="9" t="e">
        <f t="shared" si="122"/>
        <v>#VALUE!</v>
      </c>
      <c r="H1128" s="9" t="s">
        <v>205</v>
      </c>
      <c r="I1128" s="22" t="str">
        <f t="shared" si="118"/>
        <v>716004</v>
      </c>
      <c r="J1128" s="22">
        <f t="shared" si="120"/>
        <v>0</v>
      </c>
      <c r="K1128" s="22"/>
      <c r="L1128" s="23"/>
      <c r="M1128" s="22"/>
      <c r="N1128" s="23"/>
      <c r="O1128" s="24"/>
      <c r="P1128" s="24"/>
      <c r="Q1128" s="24"/>
      <c r="R1128" s="24"/>
      <c r="S1128" s="24"/>
      <c r="T1128" s="24"/>
      <c r="U1128" s="41" t="str">
        <f t="shared" si="119"/>
        <v>Maintenance/Janitorial Salaries</v>
      </c>
      <c r="V1128" s="48">
        <f>Budget!K124</f>
        <v>0</v>
      </c>
      <c r="W1128" s="1" t="e">
        <f t="shared" si="121"/>
        <v>#VALUE!</v>
      </c>
      <c r="Z1128" s="1" t="s">
        <v>205</v>
      </c>
      <c r="AA1128" s="1">
        <v>303101</v>
      </c>
    </row>
    <row r="1129" spans="5:27" x14ac:dyDescent="0.2">
      <c r="E1129" s="4" t="e">
        <f t="shared" si="123"/>
        <v>#VALUE!</v>
      </c>
      <c r="G1129" s="9" t="e">
        <f t="shared" si="122"/>
        <v>#VALUE!</v>
      </c>
      <c r="H1129" s="9" t="s">
        <v>205</v>
      </c>
      <c r="I1129" s="22" t="str">
        <f t="shared" si="118"/>
        <v>716101</v>
      </c>
      <c r="J1129" s="22">
        <f t="shared" si="120"/>
        <v>0</v>
      </c>
      <c r="K1129" s="22"/>
      <c r="L1129" s="23"/>
      <c r="M1129" s="22"/>
      <c r="N1129" s="23"/>
      <c r="O1129" s="24"/>
      <c r="P1129" s="24"/>
      <c r="Q1129" s="24"/>
      <c r="R1129" s="24"/>
      <c r="S1129" s="24"/>
      <c r="T1129" s="24"/>
      <c r="U1129" s="41" t="str">
        <f t="shared" si="119"/>
        <v>SS Taxes, Employer Share - Maintenance</v>
      </c>
      <c r="V1129" s="48">
        <f>Budget!K125</f>
        <v>0</v>
      </c>
      <c r="W1129" s="1" t="e">
        <f t="shared" si="121"/>
        <v>#VALUE!</v>
      </c>
      <c r="Z1129" s="1" t="s">
        <v>205</v>
      </c>
      <c r="AA1129" s="1">
        <v>303101</v>
      </c>
    </row>
    <row r="1130" spans="5:27" x14ac:dyDescent="0.2">
      <c r="E1130" s="4" t="e">
        <f t="shared" si="123"/>
        <v>#VALUE!</v>
      </c>
      <c r="G1130" s="9" t="e">
        <f t="shared" si="122"/>
        <v>#VALUE!</v>
      </c>
      <c r="H1130" s="9" t="s">
        <v>205</v>
      </c>
      <c r="I1130" s="22" t="str">
        <f t="shared" si="118"/>
        <v>716102</v>
      </c>
      <c r="J1130" s="22">
        <f t="shared" si="120"/>
        <v>0</v>
      </c>
      <c r="K1130" s="22"/>
      <c r="L1130" s="23"/>
      <c r="M1130" s="22"/>
      <c r="N1130" s="23"/>
      <c r="O1130" s="24"/>
      <c r="P1130" s="24"/>
      <c r="Q1130" s="24"/>
      <c r="R1130" s="24"/>
      <c r="S1130" s="24"/>
      <c r="T1130" s="24"/>
      <c r="U1130" s="41" t="str">
        <f t="shared" si="119"/>
        <v>Life &amp; Disability Insurance - Maintenance</v>
      </c>
      <c r="V1130" s="48">
        <f>Budget!K126</f>
        <v>0</v>
      </c>
      <c r="W1130" s="1" t="e">
        <f t="shared" si="121"/>
        <v>#VALUE!</v>
      </c>
      <c r="Z1130" s="1" t="s">
        <v>205</v>
      </c>
      <c r="AA1130" s="1">
        <v>303101</v>
      </c>
    </row>
    <row r="1131" spans="5:27" x14ac:dyDescent="0.2">
      <c r="E1131" s="4" t="e">
        <f t="shared" si="123"/>
        <v>#VALUE!</v>
      </c>
      <c r="G1131" s="9" t="e">
        <f t="shared" si="122"/>
        <v>#VALUE!</v>
      </c>
      <c r="H1131" s="9" t="s">
        <v>205</v>
      </c>
      <c r="I1131" s="22" t="str">
        <f t="shared" si="118"/>
        <v>716106</v>
      </c>
      <c r="J1131" s="22">
        <f t="shared" si="120"/>
        <v>0</v>
      </c>
      <c r="K1131" s="22"/>
      <c r="L1131" s="23"/>
      <c r="M1131" s="22"/>
      <c r="N1131" s="23"/>
      <c r="O1131" s="24"/>
      <c r="P1131" s="24"/>
      <c r="Q1131" s="24"/>
      <c r="R1131" s="24"/>
      <c r="S1131" s="24"/>
      <c r="T1131" s="24"/>
      <c r="U1131" s="41" t="str">
        <f t="shared" si="119"/>
        <v>Retirement - Maintenance</v>
      </c>
      <c r="V1131" s="48">
        <f>Budget!K127</f>
        <v>0</v>
      </c>
      <c r="W1131" s="1" t="e">
        <f t="shared" si="121"/>
        <v>#VALUE!</v>
      </c>
      <c r="Z1131" s="1" t="s">
        <v>205</v>
      </c>
      <c r="AA1131" s="1">
        <v>303101</v>
      </c>
    </row>
    <row r="1132" spans="5:27" x14ac:dyDescent="0.2">
      <c r="E1132" s="4" t="e">
        <f t="shared" si="123"/>
        <v>#VALUE!</v>
      </c>
      <c r="G1132" s="9" t="e">
        <f t="shared" si="122"/>
        <v>#VALUE!</v>
      </c>
      <c r="H1132" s="9" t="s">
        <v>205</v>
      </c>
      <c r="I1132" s="22" t="str">
        <f t="shared" si="118"/>
        <v>716111</v>
      </c>
      <c r="J1132" s="22">
        <f t="shared" si="120"/>
        <v>0</v>
      </c>
      <c r="K1132" s="22"/>
      <c r="L1132" s="23"/>
      <c r="M1132" s="22"/>
      <c r="N1132" s="23"/>
      <c r="O1132" s="24"/>
      <c r="P1132" s="24"/>
      <c r="Q1132" s="24"/>
      <c r="R1132" s="24"/>
      <c r="S1132" s="24"/>
      <c r="T1132" s="24"/>
      <c r="U1132" s="41" t="str">
        <f t="shared" si="119"/>
        <v>Health Insurance - Maintenance</v>
      </c>
      <c r="V1132" s="48">
        <f>Budget!K128</f>
        <v>0</v>
      </c>
      <c r="W1132" s="1" t="e">
        <f t="shared" si="121"/>
        <v>#VALUE!</v>
      </c>
      <c r="Z1132" s="1" t="s">
        <v>205</v>
      </c>
      <c r="AA1132" s="1">
        <v>303101</v>
      </c>
    </row>
    <row r="1133" spans="5:27" x14ac:dyDescent="0.2">
      <c r="E1133" s="4" t="e">
        <f t="shared" si="123"/>
        <v>#VALUE!</v>
      </c>
      <c r="G1133" s="9" t="e">
        <f t="shared" si="122"/>
        <v>#VALUE!</v>
      </c>
      <c r="H1133" s="9" t="s">
        <v>205</v>
      </c>
      <c r="I1133" s="22" t="str">
        <f t="shared" si="118"/>
        <v>736350</v>
      </c>
      <c r="J1133" s="22">
        <f t="shared" si="120"/>
        <v>0</v>
      </c>
      <c r="K1133" s="22"/>
      <c r="L1133" s="23"/>
      <c r="M1133" s="22"/>
      <c r="N1133" s="23"/>
      <c r="O1133" s="24"/>
      <c r="P1133" s="24"/>
      <c r="Q1133" s="24"/>
      <c r="R1133" s="24"/>
      <c r="S1133" s="24"/>
      <c r="T1133" s="24"/>
      <c r="U1133" s="41" t="str">
        <f t="shared" si="119"/>
        <v>Miscellaneous Facility Operation Expenditures</v>
      </c>
      <c r="V1133" s="48">
        <f>Budget!K129</f>
        <v>0</v>
      </c>
      <c r="W1133" s="1" t="e">
        <f t="shared" si="121"/>
        <v>#VALUE!</v>
      </c>
      <c r="Z1133" s="1" t="s">
        <v>205</v>
      </c>
      <c r="AA1133" s="1">
        <v>303101</v>
      </c>
    </row>
    <row r="1134" spans="5:27" x14ac:dyDescent="0.2">
      <c r="E1134" s="4" t="e">
        <f t="shared" si="123"/>
        <v>#VALUE!</v>
      </c>
      <c r="G1134" s="9" t="e">
        <f t="shared" si="122"/>
        <v>#VALUE!</v>
      </c>
      <c r="H1134" s="9" t="s">
        <v>205</v>
      </c>
      <c r="I1134" s="22" t="str">
        <f t="shared" si="118"/>
        <v>736701</v>
      </c>
      <c r="J1134" s="22">
        <f t="shared" si="120"/>
        <v>0</v>
      </c>
      <c r="K1134" s="22"/>
      <c r="L1134" s="23"/>
      <c r="M1134" s="22"/>
      <c r="N1134" s="23"/>
      <c r="O1134" s="24"/>
      <c r="P1134" s="24"/>
      <c r="Q1134" s="24"/>
      <c r="R1134" s="24"/>
      <c r="S1134" s="24"/>
      <c r="T1134" s="24"/>
      <c r="U1134" s="41" t="str">
        <f t="shared" si="119"/>
        <v>Facility Equipment</v>
      </c>
      <c r="V1134" s="48">
        <f>Budget!K130</f>
        <v>0</v>
      </c>
      <c r="W1134" s="1" t="e">
        <f t="shared" si="121"/>
        <v>#VALUE!</v>
      </c>
      <c r="Z1134" s="1" t="s">
        <v>205</v>
      </c>
      <c r="AA1134" s="1">
        <v>303101</v>
      </c>
    </row>
    <row r="1135" spans="5:27" x14ac:dyDescent="0.2">
      <c r="E1135" s="4" t="e">
        <f t="shared" si="123"/>
        <v>#VALUE!</v>
      </c>
      <c r="G1135" s="9" t="e">
        <f t="shared" si="122"/>
        <v>#VALUE!</v>
      </c>
      <c r="H1135" s="9" t="s">
        <v>205</v>
      </c>
      <c r="I1135" s="22" t="str">
        <f t="shared" si="118"/>
        <v>736802</v>
      </c>
      <c r="J1135" s="22">
        <f t="shared" si="120"/>
        <v>0</v>
      </c>
      <c r="K1135" s="22"/>
      <c r="L1135" s="23"/>
      <c r="M1135" s="22"/>
      <c r="N1135" s="23"/>
      <c r="O1135" s="24"/>
      <c r="P1135" s="24"/>
      <c r="Q1135" s="24"/>
      <c r="R1135" s="24"/>
      <c r="S1135" s="24"/>
      <c r="T1135" s="24"/>
      <c r="U1135" s="41" t="str">
        <f t="shared" si="119"/>
        <v>Utilities</v>
      </c>
      <c r="V1135" s="48">
        <f>Budget!K131</f>
        <v>0</v>
      </c>
      <c r="W1135" s="1" t="e">
        <f t="shared" si="121"/>
        <v>#VALUE!</v>
      </c>
      <c r="Z1135" s="1" t="s">
        <v>205</v>
      </c>
      <c r="AA1135" s="1">
        <v>303101</v>
      </c>
    </row>
    <row r="1136" spans="5:27" x14ac:dyDescent="0.2">
      <c r="E1136" s="4" t="e">
        <f t="shared" si="123"/>
        <v>#VALUE!</v>
      </c>
      <c r="G1136" s="9" t="e">
        <f t="shared" si="122"/>
        <v>#VALUE!</v>
      </c>
      <c r="H1136" s="9" t="s">
        <v>205</v>
      </c>
      <c r="I1136" s="22" t="str">
        <f t="shared" si="118"/>
        <v>736803</v>
      </c>
      <c r="J1136" s="22">
        <f t="shared" si="120"/>
        <v>0</v>
      </c>
      <c r="K1136" s="22"/>
      <c r="L1136" s="23"/>
      <c r="M1136" s="22"/>
      <c r="N1136" s="23"/>
      <c r="O1136" s="24"/>
      <c r="P1136" s="24"/>
      <c r="Q1136" s="24"/>
      <c r="R1136" s="24"/>
      <c r="S1136" s="24"/>
      <c r="T1136" s="24"/>
      <c r="U1136" s="41" t="str">
        <f t="shared" si="119"/>
        <v>General Repairs and Maintenance</v>
      </c>
      <c r="V1136" s="48">
        <f>Budget!K132</f>
        <v>0</v>
      </c>
      <c r="W1136" s="1" t="e">
        <f t="shared" si="121"/>
        <v>#VALUE!</v>
      </c>
      <c r="Z1136" s="1" t="s">
        <v>205</v>
      </c>
      <c r="AA1136" s="1">
        <v>303101</v>
      </c>
    </row>
    <row r="1137" spans="5:27" x14ac:dyDescent="0.2">
      <c r="E1137" s="4" t="e">
        <f t="shared" si="123"/>
        <v>#VALUE!</v>
      </c>
      <c r="G1137" s="9" t="e">
        <f t="shared" si="122"/>
        <v>#VALUE!</v>
      </c>
      <c r="H1137" s="9" t="s">
        <v>205</v>
      </c>
      <c r="I1137" s="22" t="str">
        <f t="shared" si="118"/>
        <v>736804</v>
      </c>
      <c r="J1137" s="22">
        <f t="shared" si="120"/>
        <v>0</v>
      </c>
      <c r="K1137" s="22"/>
      <c r="L1137" s="23"/>
      <c r="M1137" s="22"/>
      <c r="N1137" s="23"/>
      <c r="O1137" s="24"/>
      <c r="P1137" s="24"/>
      <c r="Q1137" s="24"/>
      <c r="R1137" s="24"/>
      <c r="S1137" s="24"/>
      <c r="T1137" s="24"/>
      <c r="U1137" s="41" t="str">
        <f t="shared" si="119"/>
        <v>Contracted Services / Janitorial Services</v>
      </c>
      <c r="V1137" s="48">
        <f>Budget!K133</f>
        <v>0</v>
      </c>
      <c r="W1137" s="1" t="e">
        <f t="shared" si="121"/>
        <v>#VALUE!</v>
      </c>
      <c r="Z1137" s="1" t="s">
        <v>205</v>
      </c>
      <c r="AA1137" s="1">
        <v>303101</v>
      </c>
    </row>
    <row r="1138" spans="5:27" x14ac:dyDescent="0.2">
      <c r="E1138" s="4" t="e">
        <f t="shared" si="123"/>
        <v>#VALUE!</v>
      </c>
      <c r="G1138" s="9" t="e">
        <f t="shared" si="122"/>
        <v>#VALUE!</v>
      </c>
      <c r="H1138" s="9" t="s">
        <v>205</v>
      </c>
      <c r="I1138" s="22" t="str">
        <f t="shared" si="118"/>
        <v>736811</v>
      </c>
      <c r="J1138" s="22">
        <f t="shared" si="120"/>
        <v>0</v>
      </c>
      <c r="K1138" s="22"/>
      <c r="L1138" s="23"/>
      <c r="M1138" s="22"/>
      <c r="N1138" s="23"/>
      <c r="O1138" s="24"/>
      <c r="P1138" s="24"/>
      <c r="Q1138" s="24"/>
      <c r="R1138" s="24"/>
      <c r="S1138" s="24"/>
      <c r="T1138" s="24"/>
      <c r="U1138" s="41" t="str">
        <f t="shared" si="119"/>
        <v>Facility and Maintenance Supplies</v>
      </c>
      <c r="V1138" s="48">
        <f>Budget!K134</f>
        <v>0</v>
      </c>
      <c r="W1138" s="1" t="e">
        <f t="shared" si="121"/>
        <v>#VALUE!</v>
      </c>
      <c r="Z1138" s="1" t="s">
        <v>205</v>
      </c>
      <c r="AA1138" s="1">
        <v>303101</v>
      </c>
    </row>
    <row r="1139" spans="5:27" x14ac:dyDescent="0.2">
      <c r="E1139" s="4" t="e">
        <f t="shared" si="123"/>
        <v>#VALUE!</v>
      </c>
      <c r="G1139" s="9" t="e">
        <f t="shared" si="122"/>
        <v>#VALUE!</v>
      </c>
      <c r="H1139" s="9" t="s">
        <v>205</v>
      </c>
      <c r="I1139" s="22" t="str">
        <f t="shared" ref="I1139:I1202" si="124">I971</f>
        <v>736824</v>
      </c>
      <c r="J1139" s="22">
        <f t="shared" si="120"/>
        <v>0</v>
      </c>
      <c r="K1139" s="22"/>
      <c r="L1139" s="23"/>
      <c r="M1139" s="22"/>
      <c r="N1139" s="23"/>
      <c r="O1139" s="24"/>
      <c r="P1139" s="24"/>
      <c r="Q1139" s="24"/>
      <c r="R1139" s="24"/>
      <c r="S1139" s="24"/>
      <c r="T1139" s="24"/>
      <c r="U1139" s="41" t="str">
        <f t="shared" ref="U1139:U1202" si="125">U971</f>
        <v>School Property Insurance</v>
      </c>
      <c r="V1139" s="48">
        <f>Budget!K135</f>
        <v>0</v>
      </c>
      <c r="W1139" s="1" t="e">
        <f t="shared" si="121"/>
        <v>#VALUE!</v>
      </c>
      <c r="Z1139" s="1" t="s">
        <v>205</v>
      </c>
      <c r="AA1139" s="1">
        <v>303101</v>
      </c>
    </row>
    <row r="1140" spans="5:27" x14ac:dyDescent="0.2">
      <c r="E1140" s="4" t="e">
        <f t="shared" si="123"/>
        <v>#VALUE!</v>
      </c>
      <c r="G1140" s="9" t="e">
        <f t="shared" si="122"/>
        <v>#VALUE!</v>
      </c>
      <c r="H1140" s="9" t="s">
        <v>205</v>
      </c>
      <c r="I1140" s="22" t="str">
        <f t="shared" si="124"/>
        <v>746103</v>
      </c>
      <c r="J1140" s="22">
        <f t="shared" si="120"/>
        <v>0</v>
      </c>
      <c r="K1140" s="22"/>
      <c r="L1140" s="23"/>
      <c r="M1140" s="22"/>
      <c r="N1140" s="23"/>
      <c r="O1140" s="24"/>
      <c r="P1140" s="24"/>
      <c r="Q1140" s="24"/>
      <c r="R1140" s="24"/>
      <c r="S1140" s="24"/>
      <c r="T1140" s="24"/>
      <c r="U1140" s="41" t="str">
        <f t="shared" si="125"/>
        <v>Workers' Compensation Insurance</v>
      </c>
      <c r="V1140" s="48">
        <f>Budget!K136</f>
        <v>0</v>
      </c>
      <c r="W1140" s="1" t="e">
        <f t="shared" si="121"/>
        <v>#VALUE!</v>
      </c>
      <c r="Z1140" s="1" t="s">
        <v>205</v>
      </c>
      <c r="AA1140" s="1">
        <v>303101</v>
      </c>
    </row>
    <row r="1141" spans="5:27" x14ac:dyDescent="0.2">
      <c r="E1141" s="4" t="e">
        <f t="shared" si="123"/>
        <v>#VALUE!</v>
      </c>
      <c r="G1141" s="9" t="e">
        <f t="shared" si="122"/>
        <v>#VALUE!</v>
      </c>
      <c r="H1141" s="9" t="s">
        <v>205</v>
      </c>
      <c r="I1141" s="22" t="str">
        <f t="shared" si="124"/>
        <v>746502</v>
      </c>
      <c r="J1141" s="22">
        <f t="shared" si="120"/>
        <v>0</v>
      </c>
      <c r="K1141" s="22"/>
      <c r="L1141" s="23"/>
      <c r="M1141" s="22"/>
      <c r="N1141" s="23"/>
      <c r="O1141" s="24"/>
      <c r="P1141" s="24"/>
      <c r="Q1141" s="24"/>
      <c r="R1141" s="24"/>
      <c r="S1141" s="24"/>
      <c r="T1141" s="24"/>
      <c r="U1141" s="41" t="str">
        <f t="shared" si="125"/>
        <v>Vehicles</v>
      </c>
      <c r="V1141" s="48">
        <f>Budget!K137</f>
        <v>0</v>
      </c>
      <c r="W1141" s="1" t="e">
        <f t="shared" ref="W1141:W1172" si="126">$H$6</f>
        <v>#VALUE!</v>
      </c>
      <c r="Z1141" s="1" t="s">
        <v>205</v>
      </c>
      <c r="AA1141" s="1">
        <v>303101</v>
      </c>
    </row>
    <row r="1142" spans="5:27" x14ac:dyDescent="0.2">
      <c r="E1142" s="4" t="e">
        <f t="shared" si="123"/>
        <v>#VALUE!</v>
      </c>
      <c r="G1142" s="9" t="e">
        <f t="shared" si="122"/>
        <v>#VALUE!</v>
      </c>
      <c r="H1142" s="9" t="s">
        <v>205</v>
      </c>
      <c r="I1142" s="22" t="str">
        <f t="shared" si="124"/>
        <v>746505</v>
      </c>
      <c r="J1142" s="22">
        <f t="shared" ref="J1142:J1185" si="127">$D$4</f>
        <v>0</v>
      </c>
      <c r="K1142" s="22"/>
      <c r="L1142" s="23"/>
      <c r="M1142" s="22"/>
      <c r="N1142" s="23"/>
      <c r="O1142" s="24"/>
      <c r="P1142" s="24"/>
      <c r="Q1142" s="24"/>
      <c r="R1142" s="24"/>
      <c r="S1142" s="24"/>
      <c r="T1142" s="24"/>
      <c r="U1142" s="41" t="str">
        <f t="shared" si="125"/>
        <v>Automobile Insurance</v>
      </c>
      <c r="V1142" s="48">
        <f>Budget!K138</f>
        <v>0</v>
      </c>
      <c r="W1142" s="1" t="e">
        <f t="shared" si="126"/>
        <v>#VALUE!</v>
      </c>
      <c r="Z1142" s="1" t="s">
        <v>205</v>
      </c>
      <c r="AA1142" s="1">
        <v>303101</v>
      </c>
    </row>
    <row r="1143" spans="5:27" x14ac:dyDescent="0.2">
      <c r="E1143" s="4" t="e">
        <f t="shared" si="123"/>
        <v>#VALUE!</v>
      </c>
      <c r="G1143" s="9" t="e">
        <f t="shared" si="122"/>
        <v>#VALUE!</v>
      </c>
      <c r="H1143" s="9" t="s">
        <v>205</v>
      </c>
      <c r="I1143" s="22" t="str">
        <f t="shared" si="124"/>
        <v>746520</v>
      </c>
      <c r="J1143" s="22">
        <f t="shared" si="127"/>
        <v>0</v>
      </c>
      <c r="K1143" s="22"/>
      <c r="L1143" s="23"/>
      <c r="M1143" s="22"/>
      <c r="N1143" s="23"/>
      <c r="O1143" s="24"/>
      <c r="P1143" s="24"/>
      <c r="Q1143" s="24"/>
      <c r="R1143" s="24"/>
      <c r="S1143" s="24"/>
      <c r="T1143" s="24"/>
      <c r="U1143" s="41" t="str">
        <f t="shared" si="125"/>
        <v>Depreciation Expense</v>
      </c>
      <c r="V1143" s="48">
        <f>Budget!K139</f>
        <v>0</v>
      </c>
      <c r="W1143" s="1" t="e">
        <f t="shared" si="126"/>
        <v>#VALUE!</v>
      </c>
      <c r="Z1143" s="1" t="s">
        <v>205</v>
      </c>
      <c r="AA1143" s="1">
        <v>303101</v>
      </c>
    </row>
    <row r="1144" spans="5:27" x14ac:dyDescent="0.2">
      <c r="E1144" s="4" t="e">
        <f t="shared" si="123"/>
        <v>#VALUE!</v>
      </c>
      <c r="G1144" s="9" t="e">
        <f t="shared" si="122"/>
        <v>#VALUE!</v>
      </c>
      <c r="H1144" s="9" t="s">
        <v>205</v>
      </c>
      <c r="I1144" s="22" t="str">
        <f t="shared" si="124"/>
        <v>756004</v>
      </c>
      <c r="J1144" s="22">
        <f t="shared" si="127"/>
        <v>0</v>
      </c>
      <c r="K1144" s="22"/>
      <c r="L1144" s="23"/>
      <c r="M1144" s="22"/>
      <c r="N1144" s="23"/>
      <c r="O1144" s="24"/>
      <c r="P1144" s="24"/>
      <c r="Q1144" s="24"/>
      <c r="R1144" s="24"/>
      <c r="S1144" s="24"/>
      <c r="T1144" s="24"/>
      <c r="U1144" s="41" t="str">
        <f t="shared" si="125"/>
        <v>Extracurricular Salaries</v>
      </c>
      <c r="V1144" s="48">
        <f>Budget!K140</f>
        <v>0</v>
      </c>
      <c r="W1144" s="1" t="e">
        <f t="shared" si="126"/>
        <v>#VALUE!</v>
      </c>
      <c r="Z1144" s="1" t="s">
        <v>205</v>
      </c>
      <c r="AA1144" s="1">
        <v>303101</v>
      </c>
    </row>
    <row r="1145" spans="5:27" x14ac:dyDescent="0.2">
      <c r="E1145" s="4" t="e">
        <f t="shared" si="123"/>
        <v>#VALUE!</v>
      </c>
      <c r="G1145" s="9" t="e">
        <f t="shared" ref="G1145:G1190" si="128">"BV-"&amp;J1145&amp;TEXT(E1145,"mmyy")</f>
        <v>#VALUE!</v>
      </c>
      <c r="H1145" s="9" t="s">
        <v>205</v>
      </c>
      <c r="I1145" s="22" t="str">
        <f t="shared" si="124"/>
        <v>756101</v>
      </c>
      <c r="J1145" s="22">
        <f t="shared" si="127"/>
        <v>0</v>
      </c>
      <c r="K1145" s="22"/>
      <c r="L1145" s="23"/>
      <c r="M1145" s="22"/>
      <c r="N1145" s="23"/>
      <c r="O1145" s="24"/>
      <c r="P1145" s="24"/>
      <c r="Q1145" s="24"/>
      <c r="R1145" s="24"/>
      <c r="S1145" s="24"/>
      <c r="T1145" s="24"/>
      <c r="U1145" s="41" t="str">
        <f t="shared" si="125"/>
        <v>SS Taxes, Employer Share - Extracurricular</v>
      </c>
      <c r="V1145" s="48">
        <f>Budget!K141</f>
        <v>0</v>
      </c>
      <c r="W1145" s="1" t="e">
        <f t="shared" si="126"/>
        <v>#VALUE!</v>
      </c>
      <c r="Z1145" s="1" t="s">
        <v>205</v>
      </c>
      <c r="AA1145" s="1">
        <v>303101</v>
      </c>
    </row>
    <row r="1146" spans="5:27" x14ac:dyDescent="0.2">
      <c r="E1146" s="4" t="e">
        <f t="shared" si="123"/>
        <v>#VALUE!</v>
      </c>
      <c r="G1146" s="9" t="e">
        <f t="shared" si="128"/>
        <v>#VALUE!</v>
      </c>
      <c r="H1146" s="9" t="s">
        <v>205</v>
      </c>
      <c r="I1146" s="22" t="str">
        <f t="shared" si="124"/>
        <v>756102</v>
      </c>
      <c r="J1146" s="22">
        <f t="shared" si="127"/>
        <v>0</v>
      </c>
      <c r="K1146" s="22"/>
      <c r="L1146" s="23"/>
      <c r="M1146" s="22"/>
      <c r="N1146" s="23"/>
      <c r="O1146" s="24"/>
      <c r="P1146" s="24"/>
      <c r="Q1146" s="24"/>
      <c r="R1146" s="24"/>
      <c r="S1146" s="24"/>
      <c r="T1146" s="24"/>
      <c r="U1146" s="41" t="str">
        <f t="shared" si="125"/>
        <v>Life &amp; Disability Insurance - Extracurricular</v>
      </c>
      <c r="V1146" s="48">
        <f>Budget!K142</f>
        <v>0</v>
      </c>
      <c r="W1146" s="1" t="e">
        <f t="shared" si="126"/>
        <v>#VALUE!</v>
      </c>
      <c r="Z1146" s="1" t="s">
        <v>205</v>
      </c>
      <c r="AA1146" s="1">
        <v>303101</v>
      </c>
    </row>
    <row r="1147" spans="5:27" x14ac:dyDescent="0.2">
      <c r="E1147" s="4" t="e">
        <f t="shared" si="123"/>
        <v>#VALUE!</v>
      </c>
      <c r="G1147" s="9" t="e">
        <f t="shared" si="128"/>
        <v>#VALUE!</v>
      </c>
      <c r="H1147" s="9" t="s">
        <v>205</v>
      </c>
      <c r="I1147" s="22" t="str">
        <f t="shared" si="124"/>
        <v>756106</v>
      </c>
      <c r="J1147" s="22">
        <f t="shared" si="127"/>
        <v>0</v>
      </c>
      <c r="K1147" s="22"/>
      <c r="L1147" s="23"/>
      <c r="M1147" s="22"/>
      <c r="N1147" s="23"/>
      <c r="O1147" s="24"/>
      <c r="P1147" s="24"/>
      <c r="Q1147" s="24"/>
      <c r="R1147" s="24"/>
      <c r="S1147" s="24"/>
      <c r="T1147" s="24"/>
      <c r="U1147" s="41" t="str">
        <f t="shared" si="125"/>
        <v>Retirement - Extracurricular</v>
      </c>
      <c r="V1147" s="48">
        <f>Budget!K143</f>
        <v>0</v>
      </c>
      <c r="W1147" s="1" t="e">
        <f t="shared" si="126"/>
        <v>#VALUE!</v>
      </c>
      <c r="Z1147" s="1" t="s">
        <v>205</v>
      </c>
      <c r="AA1147" s="1">
        <v>303101</v>
      </c>
    </row>
    <row r="1148" spans="5:27" x14ac:dyDescent="0.2">
      <c r="E1148" s="4" t="e">
        <f t="shared" si="123"/>
        <v>#VALUE!</v>
      </c>
      <c r="G1148" s="9" t="e">
        <f t="shared" si="128"/>
        <v>#VALUE!</v>
      </c>
      <c r="H1148" s="9" t="s">
        <v>205</v>
      </c>
      <c r="I1148" s="22" t="str">
        <f t="shared" si="124"/>
        <v>756111</v>
      </c>
      <c r="J1148" s="22">
        <f t="shared" si="127"/>
        <v>0</v>
      </c>
      <c r="K1148" s="22"/>
      <c r="L1148" s="23"/>
      <c r="M1148" s="22"/>
      <c r="N1148" s="23"/>
      <c r="O1148" s="24"/>
      <c r="P1148" s="24"/>
      <c r="Q1148" s="24"/>
      <c r="R1148" s="24"/>
      <c r="S1148" s="24"/>
      <c r="T1148" s="24"/>
      <c r="U1148" s="41" t="str">
        <f t="shared" si="125"/>
        <v>Health Insurance - Extracurricular</v>
      </c>
      <c r="V1148" s="48">
        <f>Budget!K144</f>
        <v>0</v>
      </c>
      <c r="W1148" s="1" t="e">
        <f t="shared" si="126"/>
        <v>#VALUE!</v>
      </c>
      <c r="Z1148" s="1" t="s">
        <v>205</v>
      </c>
      <c r="AA1148" s="1">
        <v>303101</v>
      </c>
    </row>
    <row r="1149" spans="5:27" x14ac:dyDescent="0.2">
      <c r="E1149" s="4" t="e">
        <f t="shared" si="123"/>
        <v>#VALUE!</v>
      </c>
      <c r="G1149" s="9" t="e">
        <f t="shared" si="128"/>
        <v>#VALUE!</v>
      </c>
      <c r="H1149" s="9" t="s">
        <v>205</v>
      </c>
      <c r="I1149" s="22" t="str">
        <f t="shared" si="124"/>
        <v>756240</v>
      </c>
      <c r="J1149" s="22">
        <f t="shared" si="127"/>
        <v>0</v>
      </c>
      <c r="K1149" s="22"/>
      <c r="L1149" s="23"/>
      <c r="M1149" s="22"/>
      <c r="N1149" s="23"/>
      <c r="O1149" s="24"/>
      <c r="P1149" s="24"/>
      <c r="Q1149" s="24"/>
      <c r="R1149" s="24"/>
      <c r="S1149" s="24"/>
      <c r="T1149" s="24"/>
      <c r="U1149" s="41" t="str">
        <f t="shared" si="125"/>
        <v>Student Activities Expenditures</v>
      </c>
      <c r="V1149" s="48">
        <f>Budget!K145</f>
        <v>0</v>
      </c>
      <c r="W1149" s="1" t="e">
        <f t="shared" si="126"/>
        <v>#VALUE!</v>
      </c>
      <c r="Z1149" s="1" t="s">
        <v>205</v>
      </c>
      <c r="AA1149" s="1">
        <v>303101</v>
      </c>
    </row>
    <row r="1150" spans="5:27" x14ac:dyDescent="0.2">
      <c r="E1150" s="4" t="e">
        <f t="shared" si="123"/>
        <v>#VALUE!</v>
      </c>
      <c r="G1150" s="9" t="e">
        <f t="shared" si="128"/>
        <v>#VALUE!</v>
      </c>
      <c r="H1150" s="9" t="s">
        <v>205</v>
      </c>
      <c r="I1150" s="22" t="str">
        <f t="shared" si="124"/>
        <v>776004</v>
      </c>
      <c r="J1150" s="22">
        <f t="shared" si="127"/>
        <v>0</v>
      </c>
      <c r="K1150" s="22"/>
      <c r="L1150" s="23"/>
      <c r="M1150" s="22"/>
      <c r="N1150" s="23"/>
      <c r="O1150" s="24"/>
      <c r="P1150" s="24"/>
      <c r="Q1150" s="24"/>
      <c r="R1150" s="24"/>
      <c r="S1150" s="24"/>
      <c r="T1150" s="24"/>
      <c r="U1150" s="41" t="str">
        <f t="shared" si="125"/>
        <v>Salaries - Coaches</v>
      </c>
      <c r="V1150" s="48">
        <f>Budget!K146</f>
        <v>0</v>
      </c>
      <c r="W1150" s="1" t="e">
        <f t="shared" si="126"/>
        <v>#VALUE!</v>
      </c>
      <c r="Z1150" s="1" t="s">
        <v>205</v>
      </c>
      <c r="AA1150" s="1">
        <v>303101</v>
      </c>
    </row>
    <row r="1151" spans="5:27" x14ac:dyDescent="0.2">
      <c r="E1151" s="4" t="e">
        <f t="shared" si="123"/>
        <v>#VALUE!</v>
      </c>
      <c r="G1151" s="9" t="e">
        <f t="shared" si="128"/>
        <v>#VALUE!</v>
      </c>
      <c r="H1151" s="9" t="s">
        <v>205</v>
      </c>
      <c r="I1151" s="22" t="str">
        <f t="shared" si="124"/>
        <v>776101</v>
      </c>
      <c r="J1151" s="22">
        <f t="shared" si="127"/>
        <v>0</v>
      </c>
      <c r="K1151" s="22"/>
      <c r="L1151" s="23"/>
      <c r="M1151" s="22"/>
      <c r="N1151" s="23"/>
      <c r="O1151" s="24"/>
      <c r="P1151" s="24"/>
      <c r="Q1151" s="24"/>
      <c r="R1151" s="24"/>
      <c r="S1151" s="24"/>
      <c r="T1151" s="24"/>
      <c r="U1151" s="41" t="str">
        <f t="shared" si="125"/>
        <v>SS Taxes, Employer Share - Coaches</v>
      </c>
      <c r="V1151" s="48">
        <f>Budget!K147</f>
        <v>0</v>
      </c>
      <c r="W1151" s="1" t="e">
        <f t="shared" si="126"/>
        <v>#VALUE!</v>
      </c>
      <c r="Z1151" s="1" t="s">
        <v>205</v>
      </c>
      <c r="AA1151" s="1">
        <v>303101</v>
      </c>
    </row>
    <row r="1152" spans="5:27" x14ac:dyDescent="0.2">
      <c r="E1152" s="4" t="e">
        <f t="shared" si="123"/>
        <v>#VALUE!</v>
      </c>
      <c r="G1152" s="9" t="e">
        <f t="shared" si="128"/>
        <v>#VALUE!</v>
      </c>
      <c r="H1152" s="9" t="s">
        <v>205</v>
      </c>
      <c r="I1152" s="22" t="str">
        <f t="shared" si="124"/>
        <v>776102</v>
      </c>
      <c r="J1152" s="22">
        <f t="shared" si="127"/>
        <v>0</v>
      </c>
      <c r="K1152" s="22"/>
      <c r="L1152" s="23"/>
      <c r="M1152" s="22"/>
      <c r="N1152" s="23"/>
      <c r="O1152" s="24"/>
      <c r="P1152" s="24"/>
      <c r="Q1152" s="24"/>
      <c r="R1152" s="24"/>
      <c r="S1152" s="24"/>
      <c r="T1152" s="24"/>
      <c r="U1152" s="41" t="str">
        <f t="shared" si="125"/>
        <v>Life &amp; Disability Insurance - Coaches</v>
      </c>
      <c r="V1152" s="48">
        <f>Budget!K148</f>
        <v>0</v>
      </c>
      <c r="W1152" s="1" t="e">
        <f t="shared" si="126"/>
        <v>#VALUE!</v>
      </c>
      <c r="Z1152" s="1" t="s">
        <v>205</v>
      </c>
      <c r="AA1152" s="1">
        <v>303101</v>
      </c>
    </row>
    <row r="1153" spans="5:27" x14ac:dyDescent="0.2">
      <c r="E1153" s="4" t="e">
        <f t="shared" si="123"/>
        <v>#VALUE!</v>
      </c>
      <c r="G1153" s="9" t="e">
        <f t="shared" si="128"/>
        <v>#VALUE!</v>
      </c>
      <c r="H1153" s="9" t="s">
        <v>205</v>
      </c>
      <c r="I1153" s="22" t="str">
        <f t="shared" si="124"/>
        <v>776106</v>
      </c>
      <c r="J1153" s="22">
        <f t="shared" si="127"/>
        <v>0</v>
      </c>
      <c r="K1153" s="22"/>
      <c r="L1153" s="23"/>
      <c r="M1153" s="22"/>
      <c r="N1153" s="23"/>
      <c r="O1153" s="24"/>
      <c r="P1153" s="24"/>
      <c r="Q1153" s="24"/>
      <c r="R1153" s="24"/>
      <c r="S1153" s="24"/>
      <c r="T1153" s="24"/>
      <c r="U1153" s="41" t="str">
        <f t="shared" si="125"/>
        <v>Retirement - Coaches</v>
      </c>
      <c r="V1153" s="48">
        <f>Budget!K149</f>
        <v>0</v>
      </c>
      <c r="W1153" s="1" t="e">
        <f t="shared" si="126"/>
        <v>#VALUE!</v>
      </c>
      <c r="Z1153" s="1" t="s">
        <v>205</v>
      </c>
      <c r="AA1153" s="1">
        <v>303101</v>
      </c>
    </row>
    <row r="1154" spans="5:27" x14ac:dyDescent="0.2">
      <c r="E1154" s="4" t="e">
        <f t="shared" si="123"/>
        <v>#VALUE!</v>
      </c>
      <c r="G1154" s="9" t="e">
        <f t="shared" si="128"/>
        <v>#VALUE!</v>
      </c>
      <c r="H1154" s="9" t="s">
        <v>205</v>
      </c>
      <c r="I1154" s="22" t="str">
        <f t="shared" si="124"/>
        <v>776111</v>
      </c>
      <c r="J1154" s="22">
        <f t="shared" si="127"/>
        <v>0</v>
      </c>
      <c r="K1154" s="22"/>
      <c r="L1154" s="23"/>
      <c r="M1154" s="22"/>
      <c r="N1154" s="23"/>
      <c r="O1154" s="24"/>
      <c r="P1154" s="24"/>
      <c r="Q1154" s="24"/>
      <c r="R1154" s="24"/>
      <c r="S1154" s="24"/>
      <c r="T1154" s="24"/>
      <c r="U1154" s="41" t="str">
        <f t="shared" si="125"/>
        <v>Health Insurance - Coaches</v>
      </c>
      <c r="V1154" s="48">
        <f>Budget!K150</f>
        <v>0</v>
      </c>
      <c r="W1154" s="1" t="e">
        <f t="shared" si="126"/>
        <v>#VALUE!</v>
      </c>
      <c r="Z1154" s="1" t="s">
        <v>205</v>
      </c>
      <c r="AA1154" s="1">
        <v>303101</v>
      </c>
    </row>
    <row r="1155" spans="5:27" x14ac:dyDescent="0.2">
      <c r="E1155" s="4" t="e">
        <f t="shared" si="123"/>
        <v>#VALUE!</v>
      </c>
      <c r="G1155" s="9" t="e">
        <f t="shared" si="128"/>
        <v>#VALUE!</v>
      </c>
      <c r="H1155" s="9" t="s">
        <v>205</v>
      </c>
      <c r="I1155" s="22" t="str">
        <f t="shared" si="124"/>
        <v>776205</v>
      </c>
      <c r="J1155" s="22">
        <f t="shared" si="127"/>
        <v>0</v>
      </c>
      <c r="K1155" s="22"/>
      <c r="L1155" s="23"/>
      <c r="M1155" s="22"/>
      <c r="N1155" s="23"/>
      <c r="O1155" s="24"/>
      <c r="P1155" s="24"/>
      <c r="Q1155" s="24"/>
      <c r="R1155" s="24"/>
      <c r="S1155" s="24"/>
      <c r="T1155" s="24"/>
      <c r="U1155" s="41" t="str">
        <f t="shared" si="125"/>
        <v>Contracted Services - Athletic</v>
      </c>
      <c r="V1155" s="48">
        <f>Budget!K151</f>
        <v>0</v>
      </c>
      <c r="W1155" s="1" t="e">
        <f t="shared" si="126"/>
        <v>#VALUE!</v>
      </c>
      <c r="Z1155" s="1" t="s">
        <v>205</v>
      </c>
      <c r="AA1155" s="1">
        <v>303101</v>
      </c>
    </row>
    <row r="1156" spans="5:27" x14ac:dyDescent="0.2">
      <c r="E1156" s="4" t="e">
        <f t="shared" si="123"/>
        <v>#VALUE!</v>
      </c>
      <c r="G1156" s="9" t="e">
        <f t="shared" si="128"/>
        <v>#VALUE!</v>
      </c>
      <c r="H1156" s="9" t="s">
        <v>205</v>
      </c>
      <c r="I1156" s="22" t="str">
        <f t="shared" si="124"/>
        <v>776350</v>
      </c>
      <c r="J1156" s="22">
        <f t="shared" si="127"/>
        <v>0</v>
      </c>
      <c r="K1156" s="22"/>
      <c r="L1156" s="23"/>
      <c r="M1156" s="22"/>
      <c r="N1156" s="23"/>
      <c r="O1156" s="24"/>
      <c r="P1156" s="24"/>
      <c r="Q1156" s="24"/>
      <c r="R1156" s="24"/>
      <c r="S1156" s="24"/>
      <c r="T1156" s="24"/>
      <c r="U1156" s="41" t="str">
        <f t="shared" si="125"/>
        <v>Athletic Expenditures</v>
      </c>
      <c r="V1156" s="48">
        <f>Budget!K152</f>
        <v>0</v>
      </c>
      <c r="W1156" s="1" t="e">
        <f t="shared" si="126"/>
        <v>#VALUE!</v>
      </c>
      <c r="Z1156" s="1" t="s">
        <v>205</v>
      </c>
      <c r="AA1156" s="1">
        <v>303101</v>
      </c>
    </row>
    <row r="1157" spans="5:27" x14ac:dyDescent="0.2">
      <c r="E1157" s="4" t="e">
        <f t="shared" si="123"/>
        <v>#VALUE!</v>
      </c>
      <c r="G1157" s="9" t="e">
        <f t="shared" si="128"/>
        <v>#VALUE!</v>
      </c>
      <c r="H1157" s="9" t="s">
        <v>205</v>
      </c>
      <c r="I1157" s="22" t="str">
        <f t="shared" si="124"/>
        <v>781004</v>
      </c>
      <c r="J1157" s="22">
        <f t="shared" si="127"/>
        <v>0</v>
      </c>
      <c r="K1157" s="22"/>
      <c r="L1157" s="23"/>
      <c r="M1157" s="22"/>
      <c r="N1157" s="23"/>
      <c r="O1157" s="24"/>
      <c r="P1157" s="24"/>
      <c r="Q1157" s="24"/>
      <c r="R1157" s="24"/>
      <c r="S1157" s="24"/>
      <c r="T1157" s="24"/>
      <c r="U1157" s="41" t="str">
        <f t="shared" si="125"/>
        <v>Salaries - Cafeteria</v>
      </c>
      <c r="V1157" s="48">
        <f>Budget!K153</f>
        <v>0</v>
      </c>
      <c r="W1157" s="1" t="e">
        <f t="shared" si="126"/>
        <v>#VALUE!</v>
      </c>
      <c r="Z1157" s="1" t="s">
        <v>205</v>
      </c>
      <c r="AA1157" s="1">
        <v>303101</v>
      </c>
    </row>
    <row r="1158" spans="5:27" x14ac:dyDescent="0.2">
      <c r="E1158" s="4" t="e">
        <f t="shared" si="123"/>
        <v>#VALUE!</v>
      </c>
      <c r="G1158" s="9" t="e">
        <f t="shared" si="128"/>
        <v>#VALUE!</v>
      </c>
      <c r="H1158" s="9" t="s">
        <v>205</v>
      </c>
      <c r="I1158" s="22" t="str">
        <f t="shared" si="124"/>
        <v>781101</v>
      </c>
      <c r="J1158" s="22">
        <f t="shared" si="127"/>
        <v>0</v>
      </c>
      <c r="K1158" s="22"/>
      <c r="L1158" s="23"/>
      <c r="M1158" s="22"/>
      <c r="N1158" s="23"/>
      <c r="O1158" s="24"/>
      <c r="P1158" s="24"/>
      <c r="Q1158" s="24"/>
      <c r="R1158" s="24"/>
      <c r="S1158" s="24"/>
      <c r="T1158" s="24"/>
      <c r="U1158" s="41" t="str">
        <f t="shared" si="125"/>
        <v>SS Taxes, Empoyer Share - Cafeteria</v>
      </c>
      <c r="V1158" s="48">
        <f>Budget!K154</f>
        <v>0</v>
      </c>
      <c r="W1158" s="1" t="e">
        <f t="shared" si="126"/>
        <v>#VALUE!</v>
      </c>
      <c r="Z1158" s="1" t="s">
        <v>205</v>
      </c>
      <c r="AA1158" s="1">
        <v>303101</v>
      </c>
    </row>
    <row r="1159" spans="5:27" x14ac:dyDescent="0.2">
      <c r="E1159" s="4" t="e">
        <f t="shared" si="123"/>
        <v>#VALUE!</v>
      </c>
      <c r="G1159" s="9" t="e">
        <f t="shared" si="128"/>
        <v>#VALUE!</v>
      </c>
      <c r="H1159" s="9" t="s">
        <v>205</v>
      </c>
      <c r="I1159" s="22" t="str">
        <f t="shared" si="124"/>
        <v>781102</v>
      </c>
      <c r="J1159" s="22">
        <f t="shared" si="127"/>
        <v>0</v>
      </c>
      <c r="K1159" s="22"/>
      <c r="L1159" s="23"/>
      <c r="M1159" s="22"/>
      <c r="N1159" s="23"/>
      <c r="O1159" s="24"/>
      <c r="P1159" s="24"/>
      <c r="Q1159" s="24"/>
      <c r="R1159" s="24"/>
      <c r="S1159" s="24"/>
      <c r="T1159" s="24"/>
      <c r="U1159" s="41" t="str">
        <f t="shared" si="125"/>
        <v>Life &amp; Disability Insurance - Cafeteria</v>
      </c>
      <c r="V1159" s="48">
        <f>Budget!K155</f>
        <v>0</v>
      </c>
      <c r="W1159" s="1" t="e">
        <f t="shared" si="126"/>
        <v>#VALUE!</v>
      </c>
      <c r="Z1159" s="1" t="s">
        <v>205</v>
      </c>
      <c r="AA1159" s="1">
        <v>303101</v>
      </c>
    </row>
    <row r="1160" spans="5:27" x14ac:dyDescent="0.2">
      <c r="E1160" s="4" t="e">
        <f t="shared" si="123"/>
        <v>#VALUE!</v>
      </c>
      <c r="G1160" s="9" t="e">
        <f t="shared" si="128"/>
        <v>#VALUE!</v>
      </c>
      <c r="H1160" s="9" t="s">
        <v>205</v>
      </c>
      <c r="I1160" s="22" t="str">
        <f t="shared" si="124"/>
        <v>781106</v>
      </c>
      <c r="J1160" s="22">
        <f t="shared" si="127"/>
        <v>0</v>
      </c>
      <c r="K1160" s="22"/>
      <c r="L1160" s="23"/>
      <c r="M1160" s="22"/>
      <c r="N1160" s="23"/>
      <c r="O1160" s="24"/>
      <c r="P1160" s="24"/>
      <c r="Q1160" s="24"/>
      <c r="R1160" s="24"/>
      <c r="S1160" s="24"/>
      <c r="T1160" s="24"/>
      <c r="U1160" s="41" t="str">
        <f t="shared" si="125"/>
        <v>Retirement-Cafeteria</v>
      </c>
      <c r="V1160" s="48">
        <f>Budget!K156</f>
        <v>0</v>
      </c>
      <c r="W1160" s="1" t="e">
        <f t="shared" si="126"/>
        <v>#VALUE!</v>
      </c>
      <c r="Z1160" s="1" t="s">
        <v>205</v>
      </c>
      <c r="AA1160" s="1">
        <v>303101</v>
      </c>
    </row>
    <row r="1161" spans="5:27" x14ac:dyDescent="0.2">
      <c r="E1161" s="4" t="e">
        <f t="shared" si="123"/>
        <v>#VALUE!</v>
      </c>
      <c r="G1161" s="9" t="e">
        <f t="shared" si="128"/>
        <v>#VALUE!</v>
      </c>
      <c r="H1161" s="9" t="s">
        <v>205</v>
      </c>
      <c r="I1161" s="22" t="str">
        <f t="shared" si="124"/>
        <v>781111</v>
      </c>
      <c r="J1161" s="22">
        <f t="shared" si="127"/>
        <v>0</v>
      </c>
      <c r="K1161" s="22"/>
      <c r="L1161" s="23"/>
      <c r="M1161" s="22"/>
      <c r="N1161" s="23"/>
      <c r="O1161" s="24"/>
      <c r="P1161" s="24"/>
      <c r="Q1161" s="24"/>
      <c r="R1161" s="24"/>
      <c r="S1161" s="24"/>
      <c r="T1161" s="24"/>
      <c r="U1161" s="41" t="str">
        <f t="shared" si="125"/>
        <v>Health Insurance - Cafeteria</v>
      </c>
      <c r="V1161" s="48">
        <f>Budget!K157</f>
        <v>0</v>
      </c>
      <c r="W1161" s="1" t="e">
        <f t="shared" si="126"/>
        <v>#VALUE!</v>
      </c>
      <c r="Z1161" s="1" t="s">
        <v>205</v>
      </c>
      <c r="AA1161" s="1">
        <v>303101</v>
      </c>
    </row>
    <row r="1162" spans="5:27" x14ac:dyDescent="0.2">
      <c r="E1162" s="4" t="e">
        <f t="shared" si="123"/>
        <v>#VALUE!</v>
      </c>
      <c r="G1162" s="9" t="e">
        <f t="shared" si="128"/>
        <v>#VALUE!</v>
      </c>
      <c r="H1162" s="9" t="s">
        <v>205</v>
      </c>
      <c r="I1162" s="22" t="str">
        <f t="shared" si="124"/>
        <v>781320</v>
      </c>
      <c r="J1162" s="22">
        <f t="shared" si="127"/>
        <v>0</v>
      </c>
      <c r="K1162" s="22"/>
      <c r="L1162" s="23"/>
      <c r="M1162" s="22"/>
      <c r="N1162" s="23"/>
      <c r="O1162" s="24"/>
      <c r="P1162" s="24"/>
      <c r="Q1162" s="24"/>
      <c r="R1162" s="24"/>
      <c r="S1162" s="24"/>
      <c r="T1162" s="24"/>
      <c r="U1162" s="41" t="str">
        <f t="shared" si="125"/>
        <v>Supplies-Cafeteria</v>
      </c>
      <c r="V1162" s="48">
        <f>Budget!K158</f>
        <v>0</v>
      </c>
      <c r="W1162" s="1" t="e">
        <f t="shared" si="126"/>
        <v>#VALUE!</v>
      </c>
      <c r="Z1162" s="1" t="s">
        <v>205</v>
      </c>
      <c r="AA1162" s="1">
        <v>303101</v>
      </c>
    </row>
    <row r="1163" spans="5:27" x14ac:dyDescent="0.2">
      <c r="E1163" s="4" t="e">
        <f t="shared" si="123"/>
        <v>#VALUE!</v>
      </c>
      <c r="G1163" s="9" t="e">
        <f t="shared" si="128"/>
        <v>#VALUE!</v>
      </c>
      <c r="H1163" s="9" t="s">
        <v>205</v>
      </c>
      <c r="I1163" s="22" t="str">
        <f t="shared" si="124"/>
        <v>781350</v>
      </c>
      <c r="J1163" s="22">
        <f t="shared" si="127"/>
        <v>0</v>
      </c>
      <c r="K1163" s="22"/>
      <c r="L1163" s="23"/>
      <c r="M1163" s="22"/>
      <c r="N1163" s="23"/>
      <c r="O1163" s="24"/>
      <c r="P1163" s="24"/>
      <c r="Q1163" s="24"/>
      <c r="R1163" s="24"/>
      <c r="S1163" s="24"/>
      <c r="T1163" s="24"/>
      <c r="U1163" s="41" t="str">
        <f t="shared" si="125"/>
        <v>Other Expenditures-Cafeteria</v>
      </c>
      <c r="V1163" s="48">
        <f>Budget!K159</f>
        <v>0</v>
      </c>
      <c r="W1163" s="1" t="e">
        <f t="shared" si="126"/>
        <v>#VALUE!</v>
      </c>
      <c r="Z1163" s="1" t="s">
        <v>205</v>
      </c>
      <c r="AA1163" s="1">
        <v>303101</v>
      </c>
    </row>
    <row r="1164" spans="5:27" x14ac:dyDescent="0.2">
      <c r="E1164" s="4" t="e">
        <f t="shared" si="123"/>
        <v>#VALUE!</v>
      </c>
      <c r="G1164" s="9" t="e">
        <f t="shared" si="128"/>
        <v>#VALUE!</v>
      </c>
      <c r="H1164" s="9" t="s">
        <v>205</v>
      </c>
      <c r="I1164" s="22" t="str">
        <f t="shared" si="124"/>
        <v>781442</v>
      </c>
      <c r="J1164" s="22">
        <f t="shared" si="127"/>
        <v>0</v>
      </c>
      <c r="K1164" s="22"/>
      <c r="L1164" s="23"/>
      <c r="M1164" s="22"/>
      <c r="N1164" s="23"/>
      <c r="O1164" s="24"/>
      <c r="P1164" s="24"/>
      <c r="Q1164" s="24"/>
      <c r="R1164" s="24"/>
      <c r="S1164" s="24"/>
      <c r="T1164" s="24"/>
      <c r="U1164" s="41" t="str">
        <f t="shared" si="125"/>
        <v>Food and Beverage - Cafeteria</v>
      </c>
      <c r="V1164" s="48">
        <f>Budget!K160</f>
        <v>0</v>
      </c>
      <c r="W1164" s="1" t="e">
        <f t="shared" si="126"/>
        <v>#VALUE!</v>
      </c>
      <c r="Z1164" s="1" t="s">
        <v>205</v>
      </c>
      <c r="AA1164" s="1">
        <v>303101</v>
      </c>
    </row>
    <row r="1165" spans="5:27" x14ac:dyDescent="0.2">
      <c r="E1165" s="4" t="e">
        <f t="shared" si="123"/>
        <v>#VALUE!</v>
      </c>
      <c r="G1165" s="9" t="e">
        <f t="shared" si="128"/>
        <v>#VALUE!</v>
      </c>
      <c r="H1165" s="9" t="s">
        <v>205</v>
      </c>
      <c r="I1165" s="22" t="str">
        <f t="shared" si="124"/>
        <v>781701</v>
      </c>
      <c r="J1165" s="22">
        <f t="shared" si="127"/>
        <v>0</v>
      </c>
      <c r="K1165" s="22"/>
      <c r="L1165" s="23"/>
      <c r="M1165" s="22"/>
      <c r="N1165" s="23"/>
      <c r="O1165" s="24"/>
      <c r="P1165" s="24"/>
      <c r="Q1165" s="24"/>
      <c r="R1165" s="24"/>
      <c r="S1165" s="24"/>
      <c r="T1165" s="24"/>
      <c r="U1165" s="41" t="str">
        <f t="shared" si="125"/>
        <v>Equipment-Cafeteria</v>
      </c>
      <c r="V1165" s="48">
        <f>Budget!K161</f>
        <v>0</v>
      </c>
      <c r="W1165" s="1" t="e">
        <f t="shared" si="126"/>
        <v>#VALUE!</v>
      </c>
      <c r="Z1165" s="1" t="s">
        <v>205</v>
      </c>
      <c r="AA1165" s="1">
        <v>303101</v>
      </c>
    </row>
    <row r="1166" spans="5:27" x14ac:dyDescent="0.2">
      <c r="E1166" s="4" t="e">
        <f t="shared" si="123"/>
        <v>#VALUE!</v>
      </c>
      <c r="G1166" s="9" t="e">
        <f t="shared" si="128"/>
        <v>#VALUE!</v>
      </c>
      <c r="H1166" s="9" t="s">
        <v>205</v>
      </c>
      <c r="I1166" s="22" t="str">
        <f t="shared" si="124"/>
        <v>781702</v>
      </c>
      <c r="J1166" s="22">
        <f t="shared" si="127"/>
        <v>0</v>
      </c>
      <c r="K1166" s="22"/>
      <c r="L1166" s="23"/>
      <c r="M1166" s="22"/>
      <c r="N1166" s="23"/>
      <c r="O1166" s="24"/>
      <c r="P1166" s="24"/>
      <c r="Q1166" s="24"/>
      <c r="R1166" s="24"/>
      <c r="S1166" s="24"/>
      <c r="T1166" s="24"/>
      <c r="U1166" s="41" t="str">
        <f t="shared" si="125"/>
        <v>Utilities-Cafeteria</v>
      </c>
      <c r="V1166" s="48">
        <f>Budget!K162</f>
        <v>0</v>
      </c>
      <c r="W1166" s="1" t="e">
        <f t="shared" si="126"/>
        <v>#VALUE!</v>
      </c>
      <c r="Z1166" s="1" t="s">
        <v>205</v>
      </c>
      <c r="AA1166" s="1">
        <v>303101</v>
      </c>
    </row>
    <row r="1167" spans="5:27" x14ac:dyDescent="0.2">
      <c r="E1167" s="4" t="e">
        <f t="shared" si="123"/>
        <v>#VALUE!</v>
      </c>
      <c r="G1167" s="9" t="e">
        <f t="shared" si="128"/>
        <v>#VALUE!</v>
      </c>
      <c r="H1167" s="9" t="s">
        <v>205</v>
      </c>
      <c r="I1167" s="22" t="str">
        <f t="shared" si="124"/>
        <v>781703</v>
      </c>
      <c r="J1167" s="22">
        <f t="shared" si="127"/>
        <v>0</v>
      </c>
      <c r="K1167" s="22"/>
      <c r="L1167" s="23"/>
      <c r="M1167" s="22"/>
      <c r="N1167" s="23"/>
      <c r="O1167" s="24"/>
      <c r="P1167" s="24"/>
      <c r="Q1167" s="24"/>
      <c r="R1167" s="24"/>
      <c r="S1167" s="24"/>
      <c r="T1167" s="24"/>
      <c r="U1167" s="41" t="str">
        <f t="shared" si="125"/>
        <v>Repairs &amp; Maintenance-Cafeteria</v>
      </c>
      <c r="V1167" s="48">
        <f>Budget!K163</f>
        <v>0</v>
      </c>
      <c r="W1167" s="1" t="e">
        <f t="shared" si="126"/>
        <v>#VALUE!</v>
      </c>
      <c r="Z1167" s="1" t="s">
        <v>205</v>
      </c>
      <c r="AA1167" s="1">
        <v>303101</v>
      </c>
    </row>
    <row r="1168" spans="5:27" x14ac:dyDescent="0.2">
      <c r="E1168" s="4" t="e">
        <f t="shared" si="123"/>
        <v>#VALUE!</v>
      </c>
      <c r="G1168" s="9" t="e">
        <f t="shared" si="128"/>
        <v>#VALUE!</v>
      </c>
      <c r="H1168" s="9" t="s">
        <v>205</v>
      </c>
      <c r="I1168" s="22" t="str">
        <f t="shared" si="124"/>
        <v>796500</v>
      </c>
      <c r="J1168" s="22">
        <f t="shared" si="127"/>
        <v>0</v>
      </c>
      <c r="K1168" s="22"/>
      <c r="L1168" s="23"/>
      <c r="M1168" s="22"/>
      <c r="N1168" s="23"/>
      <c r="O1168" s="24"/>
      <c r="P1168" s="24"/>
      <c r="Q1168" s="24"/>
      <c r="R1168" s="24"/>
      <c r="S1168" s="24"/>
      <c r="T1168" s="24"/>
      <c r="U1168" s="41" t="str">
        <f t="shared" si="125"/>
        <v>Student Services</v>
      </c>
      <c r="V1168" s="48">
        <f>Budget!K164</f>
        <v>0</v>
      </c>
      <c r="W1168" s="1" t="e">
        <f t="shared" si="126"/>
        <v>#VALUE!</v>
      </c>
      <c r="Z1168" s="1" t="s">
        <v>205</v>
      </c>
      <c r="AA1168" s="1">
        <v>303101</v>
      </c>
    </row>
    <row r="1169" spans="5:27" x14ac:dyDescent="0.2">
      <c r="E1169" s="4" t="e">
        <f t="shared" si="123"/>
        <v>#VALUE!</v>
      </c>
      <c r="G1169" s="9" t="e">
        <f t="shared" si="128"/>
        <v>#VALUE!</v>
      </c>
      <c r="H1169" s="9" t="s">
        <v>205</v>
      </c>
      <c r="I1169" s="22" t="str">
        <f t="shared" si="124"/>
        <v>796530</v>
      </c>
      <c r="J1169" s="22">
        <f t="shared" si="127"/>
        <v>0</v>
      </c>
      <c r="K1169" s="22"/>
      <c r="L1169" s="23"/>
      <c r="M1169" s="22"/>
      <c r="N1169" s="23"/>
      <c r="O1169" s="24"/>
      <c r="P1169" s="24"/>
      <c r="Q1169" s="24"/>
      <c r="R1169" s="24"/>
      <c r="S1169" s="24"/>
      <c r="T1169" s="24"/>
      <c r="U1169" s="41" t="str">
        <f t="shared" si="125"/>
        <v>Pupil Transportation (Net)</v>
      </c>
      <c r="V1169" s="48">
        <f>Budget!K165</f>
        <v>0</v>
      </c>
      <c r="W1169" s="1" t="e">
        <f t="shared" si="126"/>
        <v>#VALUE!</v>
      </c>
      <c r="Z1169" s="1" t="s">
        <v>205</v>
      </c>
      <c r="AA1169" s="1">
        <v>303101</v>
      </c>
    </row>
    <row r="1170" spans="5:27" x14ac:dyDescent="0.2">
      <c r="E1170" s="4" t="e">
        <f t="shared" si="123"/>
        <v>#VALUE!</v>
      </c>
      <c r="G1170" s="9" t="e">
        <f t="shared" si="128"/>
        <v>#VALUE!</v>
      </c>
      <c r="H1170" s="9" t="s">
        <v>205</v>
      </c>
      <c r="I1170" s="22" t="str">
        <f t="shared" si="124"/>
        <v>816004</v>
      </c>
      <c r="J1170" s="22">
        <f t="shared" si="127"/>
        <v>0</v>
      </c>
      <c r="K1170" s="22"/>
      <c r="L1170" s="23"/>
      <c r="M1170" s="22"/>
      <c r="N1170" s="23"/>
      <c r="O1170" s="24"/>
      <c r="P1170" s="24"/>
      <c r="Q1170" s="24"/>
      <c r="R1170" s="24"/>
      <c r="S1170" s="24"/>
      <c r="T1170" s="24"/>
      <c r="U1170" s="41" t="str">
        <f t="shared" si="125"/>
        <v xml:space="preserve">Salaries - Extended Day Care </v>
      </c>
      <c r="V1170" s="48">
        <f>Budget!K166</f>
        <v>0</v>
      </c>
      <c r="W1170" s="1" t="e">
        <f t="shared" si="126"/>
        <v>#VALUE!</v>
      </c>
      <c r="Z1170" s="1" t="s">
        <v>205</v>
      </c>
      <c r="AA1170" s="1">
        <v>303101</v>
      </c>
    </row>
    <row r="1171" spans="5:27" x14ac:dyDescent="0.2">
      <c r="E1171" s="4" t="e">
        <f t="shared" si="123"/>
        <v>#VALUE!</v>
      </c>
      <c r="G1171" s="9" t="e">
        <f t="shared" si="128"/>
        <v>#VALUE!</v>
      </c>
      <c r="H1171" s="9" t="s">
        <v>205</v>
      </c>
      <c r="I1171" s="22" t="str">
        <f t="shared" si="124"/>
        <v>816101</v>
      </c>
      <c r="J1171" s="22">
        <f t="shared" si="127"/>
        <v>0</v>
      </c>
      <c r="K1171" s="22"/>
      <c r="L1171" s="23"/>
      <c r="M1171" s="22"/>
      <c r="N1171" s="23"/>
      <c r="O1171" s="24"/>
      <c r="P1171" s="24"/>
      <c r="Q1171" s="24"/>
      <c r="R1171" s="24"/>
      <c r="S1171" s="24"/>
      <c r="T1171" s="24"/>
      <c r="U1171" s="41" t="str">
        <f t="shared" si="125"/>
        <v>SS Taxes, Employer Share - Extended Day Care</v>
      </c>
      <c r="V1171" s="48">
        <f>Budget!K167</f>
        <v>0</v>
      </c>
      <c r="W1171" s="1" t="e">
        <f t="shared" si="126"/>
        <v>#VALUE!</v>
      </c>
      <c r="Z1171" s="1" t="s">
        <v>205</v>
      </c>
      <c r="AA1171" s="1">
        <v>303101</v>
      </c>
    </row>
    <row r="1172" spans="5:27" x14ac:dyDescent="0.2">
      <c r="E1172" s="4" t="e">
        <f t="shared" si="123"/>
        <v>#VALUE!</v>
      </c>
      <c r="G1172" s="9" t="e">
        <f t="shared" si="128"/>
        <v>#VALUE!</v>
      </c>
      <c r="H1172" s="9" t="s">
        <v>205</v>
      </c>
      <c r="I1172" s="22" t="str">
        <f t="shared" si="124"/>
        <v>816102</v>
      </c>
      <c r="J1172" s="22">
        <f t="shared" si="127"/>
        <v>0</v>
      </c>
      <c r="K1172" s="22"/>
      <c r="L1172" s="23"/>
      <c r="M1172" s="22"/>
      <c r="N1172" s="23"/>
      <c r="O1172" s="24"/>
      <c r="P1172" s="24"/>
      <c r="Q1172" s="24"/>
      <c r="R1172" s="24"/>
      <c r="S1172" s="24"/>
      <c r="T1172" s="24"/>
      <c r="U1172" s="41" t="str">
        <f t="shared" si="125"/>
        <v>Life &amp; Disability Insurance - Extended Day Care</v>
      </c>
      <c r="V1172" s="48">
        <f>Budget!K168</f>
        <v>0</v>
      </c>
      <c r="W1172" s="1" t="e">
        <f t="shared" si="126"/>
        <v>#VALUE!</v>
      </c>
      <c r="Z1172" s="1" t="s">
        <v>205</v>
      </c>
      <c r="AA1172" s="1">
        <v>303101</v>
      </c>
    </row>
    <row r="1173" spans="5:27" x14ac:dyDescent="0.2">
      <c r="E1173" s="4" t="e">
        <f t="shared" si="123"/>
        <v>#VALUE!</v>
      </c>
      <c r="G1173" s="9" t="e">
        <f t="shared" si="128"/>
        <v>#VALUE!</v>
      </c>
      <c r="H1173" s="9" t="s">
        <v>205</v>
      </c>
      <c r="I1173" s="22" t="str">
        <f t="shared" si="124"/>
        <v>816106</v>
      </c>
      <c r="J1173" s="22">
        <f t="shared" si="127"/>
        <v>0</v>
      </c>
      <c r="K1173" s="22"/>
      <c r="L1173" s="23"/>
      <c r="M1173" s="22"/>
      <c r="N1173" s="23"/>
      <c r="O1173" s="24"/>
      <c r="P1173" s="24"/>
      <c r="Q1173" s="24"/>
      <c r="R1173" s="24"/>
      <c r="S1173" s="24"/>
      <c r="T1173" s="24"/>
      <c r="U1173" s="41" t="str">
        <f t="shared" si="125"/>
        <v>Retirement - Extended Day Care</v>
      </c>
      <c r="V1173" s="48">
        <f>Budget!K169</f>
        <v>0</v>
      </c>
      <c r="W1173" s="1" t="e">
        <f t="shared" ref="W1173:W1186" si="129">$H$6</f>
        <v>#VALUE!</v>
      </c>
      <c r="Z1173" s="1" t="s">
        <v>205</v>
      </c>
      <c r="AA1173" s="1">
        <v>303101</v>
      </c>
    </row>
    <row r="1174" spans="5:27" x14ac:dyDescent="0.2">
      <c r="E1174" s="4" t="e">
        <f t="shared" si="123"/>
        <v>#VALUE!</v>
      </c>
      <c r="F1174" s="2"/>
      <c r="G1174" s="2" t="e">
        <f t="shared" si="128"/>
        <v>#VALUE!</v>
      </c>
      <c r="H1174" s="9" t="s">
        <v>205</v>
      </c>
      <c r="I1174" s="42" t="str">
        <f t="shared" si="124"/>
        <v>816111</v>
      </c>
      <c r="J1174" s="22">
        <f t="shared" si="127"/>
        <v>0</v>
      </c>
      <c r="K1174" s="43"/>
      <c r="L1174" s="24"/>
      <c r="M1174" s="43"/>
      <c r="N1174" s="24"/>
      <c r="O1174" s="44"/>
      <c r="P1174" s="44"/>
      <c r="Q1174" s="44"/>
      <c r="R1174" s="44"/>
      <c r="S1174" s="44"/>
      <c r="T1174" s="44"/>
      <c r="U1174" s="22" t="str">
        <f t="shared" si="125"/>
        <v>Health Insurance - Extended Day Care</v>
      </c>
      <c r="V1174" s="48">
        <f>Budget!K170</f>
        <v>0</v>
      </c>
      <c r="W1174" s="1" t="e">
        <f t="shared" si="129"/>
        <v>#VALUE!</v>
      </c>
      <c r="X1174" s="7"/>
      <c r="Y1174" s="7"/>
      <c r="Z1174" s="1" t="s">
        <v>205</v>
      </c>
      <c r="AA1174" s="1">
        <v>303101</v>
      </c>
    </row>
    <row r="1175" spans="5:27" x14ac:dyDescent="0.2">
      <c r="E1175" s="4" t="e">
        <f t="shared" si="123"/>
        <v>#VALUE!</v>
      </c>
      <c r="G1175" s="9" t="e">
        <f t="shared" si="128"/>
        <v>#VALUE!</v>
      </c>
      <c r="H1175" s="9" t="s">
        <v>205</v>
      </c>
      <c r="I1175" s="22" t="str">
        <f t="shared" si="124"/>
        <v>816320</v>
      </c>
      <c r="J1175" s="22">
        <f t="shared" si="127"/>
        <v>0</v>
      </c>
      <c r="K1175" s="22"/>
      <c r="L1175" s="23"/>
      <c r="M1175" s="22"/>
      <c r="N1175" s="23"/>
      <c r="O1175" s="24"/>
      <c r="P1175" s="24"/>
      <c r="Q1175" s="24"/>
      <c r="R1175" s="24"/>
      <c r="S1175" s="24"/>
      <c r="T1175" s="24"/>
      <c r="U1175" s="41" t="str">
        <f t="shared" si="125"/>
        <v>Supplies - Extended Day Care</v>
      </c>
      <c r="V1175" s="48">
        <f>Budget!K171</f>
        <v>0</v>
      </c>
      <c r="W1175" s="1" t="e">
        <f t="shared" si="129"/>
        <v>#VALUE!</v>
      </c>
      <c r="Z1175" s="1" t="s">
        <v>205</v>
      </c>
      <c r="AA1175" s="1">
        <v>303101</v>
      </c>
    </row>
    <row r="1176" spans="5:27" x14ac:dyDescent="0.2">
      <c r="E1176" s="4" t="e">
        <f t="shared" si="123"/>
        <v>#VALUE!</v>
      </c>
      <c r="G1176" s="9" t="e">
        <f t="shared" si="128"/>
        <v>#VALUE!</v>
      </c>
      <c r="H1176" s="9" t="s">
        <v>205</v>
      </c>
      <c r="I1176" s="22" t="str">
        <f t="shared" si="124"/>
        <v>816350</v>
      </c>
      <c r="J1176" s="22">
        <f t="shared" si="127"/>
        <v>0</v>
      </c>
      <c r="K1176" s="22"/>
      <c r="L1176" s="23"/>
      <c r="M1176" s="22"/>
      <c r="N1176" s="23"/>
      <c r="O1176" s="24"/>
      <c r="P1176" s="24"/>
      <c r="Q1176" s="24"/>
      <c r="R1176" s="24"/>
      <c r="S1176" s="24"/>
      <c r="T1176" s="24"/>
      <c r="U1176" s="41" t="str">
        <f t="shared" si="125"/>
        <v>Other Expenditures Extended Day Care</v>
      </c>
      <c r="V1176" s="48">
        <f>Budget!K172</f>
        <v>0</v>
      </c>
      <c r="W1176" s="1" t="e">
        <f t="shared" si="129"/>
        <v>#VALUE!</v>
      </c>
      <c r="Z1176" s="1" t="s">
        <v>205</v>
      </c>
      <c r="AA1176" s="1">
        <v>303101</v>
      </c>
    </row>
    <row r="1177" spans="5:27" x14ac:dyDescent="0.2">
      <c r="E1177" s="4" t="e">
        <f t="shared" si="123"/>
        <v>#VALUE!</v>
      </c>
      <c r="G1177" s="9" t="e">
        <f t="shared" si="128"/>
        <v>#VALUE!</v>
      </c>
      <c r="H1177" s="9" t="s">
        <v>205</v>
      </c>
      <c r="I1177" s="22" t="str">
        <f t="shared" si="124"/>
        <v>816422</v>
      </c>
      <c r="J1177" s="22">
        <f t="shared" si="127"/>
        <v>0</v>
      </c>
      <c r="K1177" s="22"/>
      <c r="L1177" s="23"/>
      <c r="M1177" s="22"/>
      <c r="N1177" s="23"/>
      <c r="O1177" s="24"/>
      <c r="P1177" s="24"/>
      <c r="Q1177" s="24"/>
      <c r="R1177" s="24"/>
      <c r="S1177" s="24"/>
      <c r="T1177" s="24"/>
      <c r="U1177" s="41" t="str">
        <f t="shared" si="125"/>
        <v>Food &amp; Beverages</v>
      </c>
      <c r="V1177" s="48">
        <f>Budget!K173</f>
        <v>0</v>
      </c>
      <c r="W1177" s="1" t="e">
        <f t="shared" si="129"/>
        <v>#VALUE!</v>
      </c>
      <c r="Z1177" s="1" t="s">
        <v>205</v>
      </c>
      <c r="AA1177" s="1">
        <v>303101</v>
      </c>
    </row>
    <row r="1178" spans="5:27" x14ac:dyDescent="0.2">
      <c r="E1178" s="4" t="e">
        <f t="shared" ref="E1178:E1241" si="130">DATE(YEAR(E1010),MONTH(E1010)+1,DAY(E1010))</f>
        <v>#VALUE!</v>
      </c>
      <c r="G1178" s="9" t="e">
        <f t="shared" si="128"/>
        <v>#VALUE!</v>
      </c>
      <c r="H1178" s="9" t="s">
        <v>205</v>
      </c>
      <c r="I1178" s="22" t="str">
        <f t="shared" si="124"/>
        <v>839001</v>
      </c>
      <c r="J1178" s="22">
        <f t="shared" si="127"/>
        <v>0</v>
      </c>
      <c r="K1178" s="22"/>
      <c r="L1178" s="23"/>
      <c r="M1178" s="22"/>
      <c r="N1178" s="23"/>
      <c r="O1178" s="24"/>
      <c r="P1178" s="24"/>
      <c r="Q1178" s="24"/>
      <c r="R1178" s="24"/>
      <c r="S1178" s="24"/>
      <c r="T1178" s="24"/>
      <c r="U1178" s="41" t="str">
        <f t="shared" si="125"/>
        <v>Interest Payments - All Sources</v>
      </c>
      <c r="V1178" s="48">
        <f>Budget!K174</f>
        <v>0</v>
      </c>
      <c r="W1178" s="1" t="e">
        <f t="shared" si="129"/>
        <v>#VALUE!</v>
      </c>
      <c r="Z1178" s="1" t="s">
        <v>205</v>
      </c>
      <c r="AA1178" s="1">
        <v>303101</v>
      </c>
    </row>
    <row r="1179" spans="5:27" x14ac:dyDescent="0.2">
      <c r="E1179" s="4" t="e">
        <f t="shared" si="130"/>
        <v>#VALUE!</v>
      </c>
      <c r="G1179" s="9" t="e">
        <f t="shared" si="128"/>
        <v>#VALUE!</v>
      </c>
      <c r="H1179" s="9" t="s">
        <v>205</v>
      </c>
      <c r="I1179" s="22" t="str">
        <f t="shared" si="124"/>
        <v>839005</v>
      </c>
      <c r="J1179" s="22">
        <f t="shared" si="127"/>
        <v>0</v>
      </c>
      <c r="K1179" s="22"/>
      <c r="L1179" s="23"/>
      <c r="M1179" s="22"/>
      <c r="N1179" s="23"/>
      <c r="O1179" s="24"/>
      <c r="P1179" s="24"/>
      <c r="Q1179" s="24"/>
      <c r="R1179" s="24"/>
      <c r="S1179" s="24"/>
      <c r="T1179" s="24"/>
      <c r="U1179" s="41" t="str">
        <f t="shared" si="125"/>
        <v>Interest Payments - Non-Diocesan Sources</v>
      </c>
      <c r="V1179" s="48">
        <f>Budget!K175</f>
        <v>0</v>
      </c>
      <c r="W1179" s="1" t="e">
        <f t="shared" si="129"/>
        <v>#VALUE!</v>
      </c>
      <c r="Z1179" s="1" t="s">
        <v>205</v>
      </c>
      <c r="AA1179" s="1">
        <v>303101</v>
      </c>
    </row>
    <row r="1180" spans="5:27" x14ac:dyDescent="0.2">
      <c r="E1180" s="4" t="e">
        <f t="shared" si="130"/>
        <v>#VALUE!</v>
      </c>
      <c r="G1180" s="9" t="e">
        <f t="shared" si="128"/>
        <v>#VALUE!</v>
      </c>
      <c r="H1180" s="9" t="s">
        <v>205</v>
      </c>
      <c r="I1180" s="22" t="str">
        <f t="shared" si="124"/>
        <v>859310</v>
      </c>
      <c r="J1180" s="22">
        <f t="shared" si="127"/>
        <v>0</v>
      </c>
      <c r="K1180" s="22"/>
      <c r="L1180" s="23"/>
      <c r="M1180" s="22"/>
      <c r="N1180" s="23"/>
      <c r="O1180" s="24"/>
      <c r="P1180" s="24"/>
      <c r="Q1180" s="24"/>
      <c r="R1180" s="24"/>
      <c r="S1180" s="24"/>
      <c r="T1180" s="24"/>
      <c r="U1180" s="41" t="str">
        <f t="shared" si="125"/>
        <v>Capital Expense Paid to Parish</v>
      </c>
      <c r="V1180" s="48">
        <f>Budget!K176</f>
        <v>0</v>
      </c>
      <c r="W1180" s="1" t="e">
        <f t="shared" si="129"/>
        <v>#VALUE!</v>
      </c>
      <c r="Z1180" s="1" t="s">
        <v>205</v>
      </c>
      <c r="AA1180" s="1">
        <v>303101</v>
      </c>
    </row>
    <row r="1181" spans="5:27" x14ac:dyDescent="0.2">
      <c r="E1181" s="4" t="e">
        <f t="shared" si="130"/>
        <v>#VALUE!</v>
      </c>
      <c r="G1181" s="9" t="e">
        <f t="shared" si="128"/>
        <v>#VALUE!</v>
      </c>
      <c r="H1181" s="9" t="s">
        <v>205</v>
      </c>
      <c r="I1181" s="22" t="str">
        <f t="shared" si="124"/>
        <v>862062</v>
      </c>
      <c r="J1181" s="22">
        <f t="shared" si="127"/>
        <v>0</v>
      </c>
      <c r="K1181" s="22"/>
      <c r="L1181" s="23"/>
      <c r="M1181" s="22"/>
      <c r="N1181" s="23"/>
      <c r="O1181" s="24"/>
      <c r="P1181" s="24"/>
      <c r="Q1181" s="24"/>
      <c r="R1181" s="24"/>
      <c r="S1181" s="24"/>
      <c r="T1181" s="24"/>
      <c r="U1181" s="41" t="str">
        <f t="shared" si="125"/>
        <v>Unrestricted Donation Expense</v>
      </c>
      <c r="V1181" s="48">
        <f>Budget!K177</f>
        <v>0</v>
      </c>
      <c r="W1181" s="1" t="e">
        <f t="shared" si="129"/>
        <v>#VALUE!</v>
      </c>
      <c r="Z1181" s="1" t="s">
        <v>205</v>
      </c>
      <c r="AA1181" s="1">
        <v>303101</v>
      </c>
    </row>
    <row r="1182" spans="5:27" x14ac:dyDescent="0.2">
      <c r="E1182" s="4" t="e">
        <f t="shared" si="130"/>
        <v>#VALUE!</v>
      </c>
      <c r="G1182" s="9" t="e">
        <f t="shared" si="128"/>
        <v>#VALUE!</v>
      </c>
      <c r="H1182" s="9" t="s">
        <v>205</v>
      </c>
      <c r="I1182" s="22" t="str">
        <f t="shared" si="124"/>
        <v>862063</v>
      </c>
      <c r="J1182" s="22">
        <f t="shared" si="127"/>
        <v>0</v>
      </c>
      <c r="K1182" s="22"/>
      <c r="L1182" s="23"/>
      <c r="M1182" s="22"/>
      <c r="N1182" s="23"/>
      <c r="O1182" s="24"/>
      <c r="P1182" s="24"/>
      <c r="Q1182" s="24"/>
      <c r="R1182" s="24"/>
      <c r="S1182" s="24"/>
      <c r="T1182" s="24"/>
      <c r="U1182" s="41" t="str">
        <f t="shared" si="125"/>
        <v>Fundraising - Pledges</v>
      </c>
      <c r="V1182" s="48">
        <f>Budget!K178</f>
        <v>0</v>
      </c>
      <c r="W1182" s="1" t="e">
        <f t="shared" si="129"/>
        <v>#VALUE!</v>
      </c>
      <c r="Z1182" s="1" t="s">
        <v>205</v>
      </c>
      <c r="AA1182" s="1">
        <v>303101</v>
      </c>
    </row>
    <row r="1183" spans="5:27" x14ac:dyDescent="0.2">
      <c r="E1183" s="4" t="e">
        <f t="shared" si="130"/>
        <v>#VALUE!</v>
      </c>
      <c r="G1183" s="9" t="e">
        <f t="shared" si="128"/>
        <v>#VALUE!</v>
      </c>
      <c r="H1183" s="9" t="s">
        <v>205</v>
      </c>
      <c r="I1183" s="22" t="str">
        <f t="shared" si="124"/>
        <v>862065</v>
      </c>
      <c r="J1183" s="22">
        <f t="shared" si="127"/>
        <v>0</v>
      </c>
      <c r="K1183" s="22"/>
      <c r="L1183" s="23"/>
      <c r="M1183" s="22"/>
      <c r="N1183" s="23"/>
      <c r="O1183" s="24"/>
      <c r="P1183" s="24"/>
      <c r="Q1183" s="24"/>
      <c r="R1183" s="24"/>
      <c r="S1183" s="24"/>
      <c r="T1183" s="24"/>
      <c r="U1183" s="41" t="str">
        <f t="shared" si="125"/>
        <v>Fundraising - Athletic Complex</v>
      </c>
      <c r="V1183" s="48">
        <f>Budget!K179</f>
        <v>0</v>
      </c>
      <c r="W1183" s="1" t="e">
        <f t="shared" si="129"/>
        <v>#VALUE!</v>
      </c>
      <c r="Z1183" s="1" t="s">
        <v>205</v>
      </c>
      <c r="AA1183" s="1">
        <v>303101</v>
      </c>
    </row>
    <row r="1184" spans="5:27" x14ac:dyDescent="0.2">
      <c r="E1184" s="4" t="e">
        <f t="shared" si="130"/>
        <v>#VALUE!</v>
      </c>
      <c r="G1184" s="9" t="e">
        <f t="shared" si="128"/>
        <v>#VALUE!</v>
      </c>
      <c r="H1184" s="9" t="s">
        <v>205</v>
      </c>
      <c r="I1184" s="22" t="str">
        <f t="shared" si="124"/>
        <v>862069</v>
      </c>
      <c r="J1184" s="22">
        <f t="shared" si="127"/>
        <v>0</v>
      </c>
      <c r="K1184" s="22"/>
      <c r="L1184" s="23"/>
      <c r="M1184" s="22"/>
      <c r="N1184" s="23"/>
      <c r="O1184" s="24"/>
      <c r="P1184" s="24"/>
      <c r="Q1184" s="24"/>
      <c r="R1184" s="24"/>
      <c r="S1184" s="24"/>
      <c r="T1184" s="24"/>
      <c r="U1184" s="41" t="str">
        <f t="shared" si="125"/>
        <v>Fundraising - Misc</v>
      </c>
      <c r="V1184" s="48">
        <f>Budget!K180</f>
        <v>0</v>
      </c>
      <c r="W1184" s="1" t="e">
        <f t="shared" si="129"/>
        <v>#VALUE!</v>
      </c>
      <c r="Z1184" s="1" t="s">
        <v>205</v>
      </c>
      <c r="AA1184" s="1">
        <v>303101</v>
      </c>
    </row>
    <row r="1185" spans="5:27" x14ac:dyDescent="0.2">
      <c r="E1185" s="4" t="e">
        <f t="shared" si="130"/>
        <v>#VALUE!</v>
      </c>
      <c r="F1185" s="2"/>
      <c r="G1185" s="2" t="e">
        <f t="shared" si="128"/>
        <v>#VALUE!</v>
      </c>
      <c r="H1185" s="7" t="s">
        <v>205</v>
      </c>
      <c r="I1185" s="6">
        <f t="shared" si="124"/>
        <v>303101</v>
      </c>
      <c r="J1185" s="1">
        <f t="shared" si="127"/>
        <v>0</v>
      </c>
      <c r="K1185" s="3"/>
      <c r="M1185" s="3"/>
      <c r="O1185" s="5"/>
      <c r="P1185" s="5"/>
      <c r="Q1185" s="5"/>
      <c r="R1185" s="5"/>
      <c r="S1185" s="5"/>
      <c r="T1185" s="5"/>
      <c r="U1185" s="1" t="str">
        <f t="shared" si="125"/>
        <v>NET GAIN OR LOSS:</v>
      </c>
      <c r="V1185" s="49">
        <f>Budget!K183</f>
        <v>0</v>
      </c>
      <c r="W1185" s="1" t="e">
        <f t="shared" si="129"/>
        <v>#VALUE!</v>
      </c>
      <c r="X1185" s="7"/>
      <c r="Y1185" s="7"/>
      <c r="Z1185" s="7" t="s">
        <v>205</v>
      </c>
      <c r="AA1185" s="1">
        <v>303101</v>
      </c>
    </row>
    <row r="1186" spans="5:27" x14ac:dyDescent="0.2">
      <c r="E1186" s="4" t="e">
        <f t="shared" si="130"/>
        <v>#VALUE!</v>
      </c>
      <c r="G1186" s="9" t="e">
        <f t="shared" si="128"/>
        <v>#VALUE!</v>
      </c>
      <c r="H1186" s="9" t="s">
        <v>205</v>
      </c>
      <c r="I1186" s="19" t="str">
        <f t="shared" si="124"/>
        <v>412010</v>
      </c>
      <c r="J1186" s="19">
        <f>$D$4</f>
        <v>0</v>
      </c>
      <c r="K1186" s="19"/>
      <c r="L1186" s="20"/>
      <c r="M1186" s="19"/>
      <c r="N1186" s="20"/>
      <c r="O1186" s="21"/>
      <c r="P1186" s="21"/>
      <c r="Q1186" s="21"/>
      <c r="R1186" s="21"/>
      <c r="S1186" s="21"/>
      <c r="T1186" s="21"/>
      <c r="U1186" s="40" t="str">
        <f t="shared" si="125"/>
        <v>Cost to Educate</v>
      </c>
      <c r="V1186" s="47">
        <f>-Budget!L10</f>
        <v>0</v>
      </c>
      <c r="W1186" s="1" t="e">
        <f t="shared" si="129"/>
        <v>#VALUE!</v>
      </c>
      <c r="Z1186" s="1" t="s">
        <v>205</v>
      </c>
      <c r="AA1186" s="1">
        <v>303101</v>
      </c>
    </row>
    <row r="1187" spans="5:27" x14ac:dyDescent="0.2">
      <c r="E1187" s="4" t="e">
        <f t="shared" si="130"/>
        <v>#VALUE!</v>
      </c>
      <c r="G1187" s="9" t="e">
        <f t="shared" si="128"/>
        <v>#VALUE!</v>
      </c>
      <c r="H1187" s="9" t="s">
        <v>205</v>
      </c>
      <c r="I1187" s="19" t="str">
        <f t="shared" si="124"/>
        <v>412405</v>
      </c>
      <c r="J1187" s="19">
        <f t="shared" ref="J1187:J1247" si="131">$D$4</f>
        <v>0</v>
      </c>
      <c r="K1187" s="19"/>
      <c r="L1187" s="20"/>
      <c r="M1187" s="19"/>
      <c r="N1187" s="20"/>
      <c r="O1187" s="21"/>
      <c r="P1187" s="21"/>
      <c r="Q1187" s="21"/>
      <c r="R1187" s="21"/>
      <c r="S1187" s="21"/>
      <c r="T1187" s="21"/>
      <c r="U1187" s="40" t="str">
        <f t="shared" si="125"/>
        <v>Published Differential - Parishioner</v>
      </c>
      <c r="V1187" s="47">
        <f>-Budget!L11</f>
        <v>0</v>
      </c>
      <c r="W1187" s="1" t="e">
        <f t="shared" ref="W1187:W1218" si="132">$H$6</f>
        <v>#VALUE!</v>
      </c>
      <c r="Z1187" s="1" t="s">
        <v>205</v>
      </c>
      <c r="AA1187" s="1">
        <v>303101</v>
      </c>
    </row>
    <row r="1188" spans="5:27" x14ac:dyDescent="0.2">
      <c r="E1188" s="4" t="e">
        <f t="shared" si="130"/>
        <v>#VALUE!</v>
      </c>
      <c r="G1188" s="9" t="e">
        <f t="shared" si="128"/>
        <v>#VALUE!</v>
      </c>
      <c r="H1188" s="9" t="s">
        <v>205</v>
      </c>
      <c r="I1188" s="19" t="str">
        <f t="shared" si="124"/>
        <v>412410</v>
      </c>
      <c r="J1188" s="19">
        <f t="shared" si="131"/>
        <v>0</v>
      </c>
      <c r="K1188" s="19"/>
      <c r="L1188" s="20"/>
      <c r="M1188" s="19"/>
      <c r="N1188" s="20"/>
      <c r="O1188" s="21"/>
      <c r="P1188" s="21"/>
      <c r="Q1188" s="21"/>
      <c r="R1188" s="21"/>
      <c r="S1188" s="21"/>
      <c r="T1188" s="21"/>
      <c r="U1188" s="40" t="str">
        <f t="shared" si="125"/>
        <v>Published Differential - Non-Parishioner, Catholic</v>
      </c>
      <c r="V1188" s="47">
        <f>-Budget!L12</f>
        <v>0</v>
      </c>
      <c r="W1188" s="1" t="e">
        <f t="shared" si="132"/>
        <v>#VALUE!</v>
      </c>
      <c r="Z1188" s="1" t="s">
        <v>205</v>
      </c>
      <c r="AA1188" s="1">
        <v>303101</v>
      </c>
    </row>
    <row r="1189" spans="5:27" x14ac:dyDescent="0.2">
      <c r="E1189" s="4" t="e">
        <f t="shared" si="130"/>
        <v>#VALUE!</v>
      </c>
      <c r="G1189" s="9" t="e">
        <f t="shared" si="128"/>
        <v>#VALUE!</v>
      </c>
      <c r="H1189" s="9" t="s">
        <v>205</v>
      </c>
      <c r="I1189" s="19" t="str">
        <f t="shared" si="124"/>
        <v>412415</v>
      </c>
      <c r="J1189" s="19">
        <f t="shared" si="131"/>
        <v>0</v>
      </c>
      <c r="K1189" s="19"/>
      <c r="L1189" s="20"/>
      <c r="M1189" s="19"/>
      <c r="N1189" s="20"/>
      <c r="O1189" s="21"/>
      <c r="P1189" s="21"/>
      <c r="Q1189" s="21"/>
      <c r="R1189" s="21"/>
      <c r="S1189" s="21"/>
      <c r="T1189" s="21"/>
      <c r="U1189" s="40" t="str">
        <f t="shared" si="125"/>
        <v>Published Differential - Non-Catholic</v>
      </c>
      <c r="V1189" s="47">
        <f>-Budget!L13</f>
        <v>0</v>
      </c>
      <c r="W1189" s="1" t="e">
        <f t="shared" si="132"/>
        <v>#VALUE!</v>
      </c>
      <c r="Z1189" s="1" t="s">
        <v>205</v>
      </c>
      <c r="AA1189" s="1">
        <v>303101</v>
      </c>
    </row>
    <row r="1190" spans="5:27" x14ac:dyDescent="0.2">
      <c r="E1190" s="4" t="e">
        <f t="shared" si="130"/>
        <v>#VALUE!</v>
      </c>
      <c r="G1190" s="9" t="e">
        <f t="shared" si="128"/>
        <v>#VALUE!</v>
      </c>
      <c r="H1190" s="9" t="s">
        <v>205</v>
      </c>
      <c r="I1190" s="19" t="str">
        <f t="shared" si="124"/>
        <v>412420</v>
      </c>
      <c r="J1190" s="19">
        <f t="shared" si="131"/>
        <v>0</v>
      </c>
      <c r="K1190" s="19"/>
      <c r="L1190" s="20"/>
      <c r="M1190" s="19"/>
      <c r="N1190" s="20"/>
      <c r="O1190" s="21"/>
      <c r="P1190" s="21"/>
      <c r="Q1190" s="21"/>
      <c r="R1190" s="21"/>
      <c r="S1190" s="21"/>
      <c r="T1190" s="21"/>
      <c r="U1190" s="40" t="str">
        <f t="shared" si="125"/>
        <v>Published Differential - Other Status</v>
      </c>
      <c r="V1190" s="47">
        <f>-Budget!L14</f>
        <v>0</v>
      </c>
      <c r="W1190" s="1" t="e">
        <f t="shared" si="132"/>
        <v>#VALUE!</v>
      </c>
      <c r="Z1190" s="1" t="s">
        <v>205</v>
      </c>
      <c r="AA1190" s="1">
        <v>303101</v>
      </c>
    </row>
    <row r="1191" spans="5:27" x14ac:dyDescent="0.2">
      <c r="E1191" s="4" t="e">
        <f t="shared" si="130"/>
        <v>#VALUE!</v>
      </c>
      <c r="G1191" s="9" t="e">
        <f t="shared" ref="G1191:G1249" si="133">"BV-"&amp;J1191&amp;TEXT(E1191,"mmyy")</f>
        <v>#VALUE!</v>
      </c>
      <c r="H1191" s="9" t="s">
        <v>205</v>
      </c>
      <c r="I1191" s="19" t="str">
        <f t="shared" si="124"/>
        <v>412505</v>
      </c>
      <c r="J1191" s="19">
        <f t="shared" si="131"/>
        <v>0</v>
      </c>
      <c r="K1191" s="19"/>
      <c r="L1191" s="20"/>
      <c r="M1191" s="19"/>
      <c r="N1191" s="20"/>
      <c r="O1191" s="21"/>
      <c r="P1191" s="21"/>
      <c r="Q1191" s="21"/>
      <c r="R1191" s="21"/>
      <c r="S1191" s="21"/>
      <c r="T1191" s="21"/>
      <c r="U1191" s="40" t="str">
        <f t="shared" si="125"/>
        <v>Published Discounts</v>
      </c>
      <c r="V1191" s="47">
        <f>-Budget!L15</f>
        <v>0</v>
      </c>
      <c r="W1191" s="1" t="e">
        <f t="shared" si="132"/>
        <v>#VALUE!</v>
      </c>
      <c r="Z1191" s="1" t="s">
        <v>205</v>
      </c>
      <c r="AA1191" s="1">
        <v>303101</v>
      </c>
    </row>
    <row r="1192" spans="5:27" x14ac:dyDescent="0.2">
      <c r="E1192" s="4" t="e">
        <f t="shared" si="130"/>
        <v>#VALUE!</v>
      </c>
      <c r="G1192" s="9" t="e">
        <f t="shared" si="133"/>
        <v>#VALUE!</v>
      </c>
      <c r="H1192" s="9" t="s">
        <v>205</v>
      </c>
      <c r="I1192" s="19" t="str">
        <f t="shared" si="124"/>
        <v>414001</v>
      </c>
      <c r="J1192" s="19">
        <f t="shared" si="131"/>
        <v>0</v>
      </c>
      <c r="K1192" s="19"/>
      <c r="L1192" s="20"/>
      <c r="M1192" s="19"/>
      <c r="N1192" s="20"/>
      <c r="O1192" s="21"/>
      <c r="P1192" s="21"/>
      <c r="Q1192" s="21"/>
      <c r="R1192" s="21"/>
      <c r="S1192" s="21"/>
      <c r="T1192" s="21"/>
      <c r="U1192" s="40" t="str">
        <f t="shared" si="125"/>
        <v>Tuition-Current Year, Parishioner</v>
      </c>
      <c r="V1192" s="47">
        <f>-Budget!L16</f>
        <v>0</v>
      </c>
      <c r="W1192" s="1" t="e">
        <f t="shared" si="132"/>
        <v>#VALUE!</v>
      </c>
      <c r="Z1192" s="1" t="s">
        <v>205</v>
      </c>
      <c r="AA1192" s="1">
        <v>303101</v>
      </c>
    </row>
    <row r="1193" spans="5:27" x14ac:dyDescent="0.2">
      <c r="E1193" s="4" t="e">
        <f t="shared" si="130"/>
        <v>#VALUE!</v>
      </c>
      <c r="G1193" s="9" t="e">
        <f t="shared" si="133"/>
        <v>#VALUE!</v>
      </c>
      <c r="H1193" s="9" t="s">
        <v>205</v>
      </c>
      <c r="I1193" s="19" t="str">
        <f t="shared" si="124"/>
        <v>414002</v>
      </c>
      <c r="J1193" s="19">
        <f t="shared" si="131"/>
        <v>0</v>
      </c>
      <c r="K1193" s="19"/>
      <c r="L1193" s="20"/>
      <c r="M1193" s="19"/>
      <c r="N1193" s="20"/>
      <c r="O1193" s="21"/>
      <c r="P1193" s="21"/>
      <c r="Q1193" s="21"/>
      <c r="R1193" s="21"/>
      <c r="S1193" s="21"/>
      <c r="T1193" s="21"/>
      <c r="U1193" s="40" t="str">
        <f t="shared" si="125"/>
        <v>Tuition-Current Year, Non-Parishioner</v>
      </c>
      <c r="V1193" s="47">
        <f>-Budget!L17</f>
        <v>0</v>
      </c>
      <c r="W1193" s="1" t="e">
        <f t="shared" si="132"/>
        <v>#VALUE!</v>
      </c>
      <c r="Z1193" s="1" t="s">
        <v>205</v>
      </c>
      <c r="AA1193" s="1">
        <v>303101</v>
      </c>
    </row>
    <row r="1194" spans="5:27" x14ac:dyDescent="0.2">
      <c r="E1194" s="4" t="e">
        <f t="shared" si="130"/>
        <v>#VALUE!</v>
      </c>
      <c r="G1194" s="9" t="e">
        <f t="shared" si="133"/>
        <v>#VALUE!</v>
      </c>
      <c r="H1194" s="9" t="s">
        <v>205</v>
      </c>
      <c r="I1194" s="19" t="str">
        <f t="shared" si="124"/>
        <v>414003</v>
      </c>
      <c r="J1194" s="19">
        <f t="shared" si="131"/>
        <v>0</v>
      </c>
      <c r="K1194" s="19"/>
      <c r="L1194" s="20"/>
      <c r="M1194" s="19"/>
      <c r="N1194" s="20"/>
      <c r="O1194" s="21"/>
      <c r="P1194" s="21"/>
      <c r="Q1194" s="21"/>
      <c r="R1194" s="21"/>
      <c r="S1194" s="21"/>
      <c r="T1194" s="21"/>
      <c r="U1194" s="40" t="str">
        <f t="shared" si="125"/>
        <v>Tuition-Current Year, Non-Catholic</v>
      </c>
      <c r="V1194" s="47">
        <f>-Budget!L18</f>
        <v>0</v>
      </c>
      <c r="W1194" s="1" t="e">
        <f t="shared" si="132"/>
        <v>#VALUE!</v>
      </c>
      <c r="Z1194" s="1" t="s">
        <v>205</v>
      </c>
      <c r="AA1194" s="1">
        <v>303101</v>
      </c>
    </row>
    <row r="1195" spans="5:27" x14ac:dyDescent="0.2">
      <c r="E1195" s="4" t="e">
        <f t="shared" si="130"/>
        <v>#VALUE!</v>
      </c>
      <c r="G1195" s="9" t="e">
        <f t="shared" si="133"/>
        <v>#VALUE!</v>
      </c>
      <c r="H1195" s="9" t="s">
        <v>205</v>
      </c>
      <c r="I1195" s="19" t="str">
        <f t="shared" si="124"/>
        <v>414004</v>
      </c>
      <c r="J1195" s="19">
        <f t="shared" si="131"/>
        <v>0</v>
      </c>
      <c r="K1195" s="19"/>
      <c r="L1195" s="20"/>
      <c r="M1195" s="19"/>
      <c r="N1195" s="20"/>
      <c r="O1195" s="21"/>
      <c r="P1195" s="21"/>
      <c r="Q1195" s="21"/>
      <c r="R1195" s="21"/>
      <c r="S1195" s="21"/>
      <c r="T1195" s="21"/>
      <c r="U1195" s="40" t="str">
        <f t="shared" si="125"/>
        <v>Extended Day Care</v>
      </c>
      <c r="V1195" s="47">
        <f>-Budget!L19</f>
        <v>0</v>
      </c>
      <c r="W1195" s="1" t="e">
        <f t="shared" si="132"/>
        <v>#VALUE!</v>
      </c>
      <c r="Z1195" s="1" t="s">
        <v>205</v>
      </c>
      <c r="AA1195" s="1">
        <v>303101</v>
      </c>
    </row>
    <row r="1196" spans="5:27" x14ac:dyDescent="0.2">
      <c r="E1196" s="4" t="e">
        <f t="shared" si="130"/>
        <v>#VALUE!</v>
      </c>
      <c r="G1196" s="9" t="e">
        <f t="shared" si="133"/>
        <v>#VALUE!</v>
      </c>
      <c r="H1196" s="9" t="s">
        <v>205</v>
      </c>
      <c r="I1196" s="19" t="str">
        <f t="shared" si="124"/>
        <v>414005</v>
      </c>
      <c r="J1196" s="19">
        <f t="shared" si="131"/>
        <v>0</v>
      </c>
      <c r="K1196" s="19"/>
      <c r="L1196" s="20"/>
      <c r="M1196" s="19"/>
      <c r="N1196" s="20"/>
      <c r="O1196" s="21"/>
      <c r="P1196" s="21"/>
      <c r="Q1196" s="21"/>
      <c r="R1196" s="21"/>
      <c r="S1196" s="21"/>
      <c r="T1196" s="21"/>
      <c r="U1196" s="40" t="str">
        <f t="shared" si="125"/>
        <v>Tuition-Prior Year</v>
      </c>
      <c r="V1196" s="47">
        <f>-Budget!L20</f>
        <v>0</v>
      </c>
      <c r="W1196" s="1" t="e">
        <f t="shared" si="132"/>
        <v>#VALUE!</v>
      </c>
      <c r="Z1196" s="1" t="s">
        <v>205</v>
      </c>
      <c r="AA1196" s="1">
        <v>303101</v>
      </c>
    </row>
    <row r="1197" spans="5:27" x14ac:dyDescent="0.2">
      <c r="E1197" s="4" t="e">
        <f t="shared" si="130"/>
        <v>#VALUE!</v>
      </c>
      <c r="G1197" s="9" t="e">
        <f t="shared" si="133"/>
        <v>#VALUE!</v>
      </c>
      <c r="H1197" s="9" t="s">
        <v>205</v>
      </c>
      <c r="I1197" s="19" t="str">
        <f t="shared" si="124"/>
        <v>414006</v>
      </c>
      <c r="J1197" s="19">
        <f t="shared" si="131"/>
        <v>0</v>
      </c>
      <c r="K1197" s="19"/>
      <c r="L1197" s="20"/>
      <c r="M1197" s="19"/>
      <c r="N1197" s="20"/>
      <c r="O1197" s="21"/>
      <c r="P1197" s="21"/>
      <c r="Q1197" s="21"/>
      <c r="R1197" s="21"/>
      <c r="S1197" s="21"/>
      <c r="T1197" s="21"/>
      <c r="U1197" s="40" t="str">
        <f t="shared" si="125"/>
        <v>Academic Summer Session</v>
      </c>
      <c r="V1197" s="47">
        <f>-Budget!L21</f>
        <v>0</v>
      </c>
      <c r="W1197" s="1" t="e">
        <f t="shared" si="132"/>
        <v>#VALUE!</v>
      </c>
      <c r="Z1197" s="1" t="s">
        <v>205</v>
      </c>
      <c r="AA1197" s="1">
        <v>303101</v>
      </c>
    </row>
    <row r="1198" spans="5:27" x14ac:dyDescent="0.2">
      <c r="E1198" s="4" t="e">
        <f t="shared" si="130"/>
        <v>#VALUE!</v>
      </c>
      <c r="G1198" s="9" t="e">
        <f t="shared" si="133"/>
        <v>#VALUE!</v>
      </c>
      <c r="H1198" s="9" t="s">
        <v>205</v>
      </c>
      <c r="I1198" s="19" t="str">
        <f t="shared" si="124"/>
        <v>414007</v>
      </c>
      <c r="J1198" s="19">
        <f t="shared" si="131"/>
        <v>0</v>
      </c>
      <c r="K1198" s="19"/>
      <c r="L1198" s="20"/>
      <c r="M1198" s="19"/>
      <c r="N1198" s="20"/>
      <c r="O1198" s="21"/>
      <c r="P1198" s="21"/>
      <c r="Q1198" s="21"/>
      <c r="R1198" s="21"/>
      <c r="S1198" s="21"/>
      <c r="T1198" s="21"/>
      <c r="U1198" s="40" t="str">
        <f t="shared" si="125"/>
        <v>Registration Fee-Current Year</v>
      </c>
      <c r="V1198" s="47">
        <f>-Budget!L22</f>
        <v>0</v>
      </c>
      <c r="W1198" s="1" t="e">
        <f t="shared" si="132"/>
        <v>#VALUE!</v>
      </c>
      <c r="Z1198" s="1" t="s">
        <v>205</v>
      </c>
      <c r="AA1198" s="1">
        <v>303101</v>
      </c>
    </row>
    <row r="1199" spans="5:27" x14ac:dyDescent="0.2">
      <c r="E1199" s="4" t="e">
        <f t="shared" si="130"/>
        <v>#VALUE!</v>
      </c>
      <c r="G1199" s="9" t="e">
        <f t="shared" si="133"/>
        <v>#VALUE!</v>
      </c>
      <c r="H1199" s="9" t="s">
        <v>205</v>
      </c>
      <c r="I1199" s="19" t="str">
        <f t="shared" si="124"/>
        <v>414008</v>
      </c>
      <c r="J1199" s="19">
        <f t="shared" si="131"/>
        <v>0</v>
      </c>
      <c r="K1199" s="19"/>
      <c r="L1199" s="20"/>
      <c r="M1199" s="19"/>
      <c r="N1199" s="20"/>
      <c r="O1199" s="21"/>
      <c r="P1199" s="21"/>
      <c r="Q1199" s="21"/>
      <c r="R1199" s="21"/>
      <c r="S1199" s="21"/>
      <c r="T1199" s="21"/>
      <c r="U1199" s="40" t="str">
        <f t="shared" si="125"/>
        <v>Student Accident Insurance Fee</v>
      </c>
      <c r="V1199" s="47">
        <f>-Budget!L23</f>
        <v>0</v>
      </c>
      <c r="W1199" s="1" t="e">
        <f t="shared" si="132"/>
        <v>#VALUE!</v>
      </c>
      <c r="Z1199" s="1" t="s">
        <v>205</v>
      </c>
      <c r="AA1199" s="1">
        <v>303101</v>
      </c>
    </row>
    <row r="1200" spans="5:27" x14ac:dyDescent="0.2">
      <c r="E1200" s="4" t="e">
        <f t="shared" si="130"/>
        <v>#VALUE!</v>
      </c>
      <c r="G1200" s="9" t="e">
        <f t="shared" si="133"/>
        <v>#VALUE!</v>
      </c>
      <c r="H1200" s="9" t="s">
        <v>205</v>
      </c>
      <c r="I1200" s="19" t="str">
        <f t="shared" si="124"/>
        <v>414009</v>
      </c>
      <c r="J1200" s="19">
        <f t="shared" si="131"/>
        <v>0</v>
      </c>
      <c r="K1200" s="19"/>
      <c r="L1200" s="20"/>
      <c r="M1200" s="19"/>
      <c r="N1200" s="20"/>
      <c r="O1200" s="21"/>
      <c r="P1200" s="21"/>
      <c r="Q1200" s="21"/>
      <c r="R1200" s="21"/>
      <c r="S1200" s="21"/>
      <c r="T1200" s="21"/>
      <c r="U1200" s="40" t="str">
        <f t="shared" si="125"/>
        <v>Book Fee</v>
      </c>
      <c r="V1200" s="47">
        <f>-Budget!L24</f>
        <v>0</v>
      </c>
      <c r="W1200" s="1" t="e">
        <f t="shared" si="132"/>
        <v>#VALUE!</v>
      </c>
      <c r="Z1200" s="1" t="s">
        <v>205</v>
      </c>
      <c r="AA1200" s="1">
        <v>303101</v>
      </c>
    </row>
    <row r="1201" spans="5:27" x14ac:dyDescent="0.2">
      <c r="E1201" s="4" t="e">
        <f t="shared" si="130"/>
        <v>#VALUE!</v>
      </c>
      <c r="G1201" s="9" t="e">
        <f t="shared" si="133"/>
        <v>#VALUE!</v>
      </c>
      <c r="H1201" s="9" t="s">
        <v>205</v>
      </c>
      <c r="I1201" s="19" t="str">
        <f t="shared" si="124"/>
        <v>414010</v>
      </c>
      <c r="J1201" s="19">
        <f t="shared" si="131"/>
        <v>0</v>
      </c>
      <c r="K1201" s="19"/>
      <c r="L1201" s="20"/>
      <c r="M1201" s="19"/>
      <c r="N1201" s="20"/>
      <c r="O1201" s="21"/>
      <c r="P1201" s="21"/>
      <c r="Q1201" s="21"/>
      <c r="R1201" s="21"/>
      <c r="S1201" s="21"/>
      <c r="T1201" s="21"/>
      <c r="U1201" s="40" t="str">
        <f t="shared" si="125"/>
        <v>Tuition-Scholarship/Donation from Outside</v>
      </c>
      <c r="V1201" s="47">
        <f>-Budget!L25</f>
        <v>0</v>
      </c>
      <c r="W1201" s="1" t="e">
        <f t="shared" si="132"/>
        <v>#VALUE!</v>
      </c>
      <c r="Z1201" s="1" t="s">
        <v>205</v>
      </c>
      <c r="AA1201" s="1">
        <v>303101</v>
      </c>
    </row>
    <row r="1202" spans="5:27" x14ac:dyDescent="0.2">
      <c r="E1202" s="4" t="e">
        <f t="shared" si="130"/>
        <v>#VALUE!</v>
      </c>
      <c r="G1202" s="9" t="e">
        <f t="shared" si="133"/>
        <v>#VALUE!</v>
      </c>
      <c r="H1202" s="9" t="s">
        <v>205</v>
      </c>
      <c r="I1202" s="19" t="str">
        <f t="shared" si="124"/>
        <v>414011</v>
      </c>
      <c r="J1202" s="19">
        <f t="shared" si="131"/>
        <v>0</v>
      </c>
      <c r="K1202" s="19"/>
      <c r="L1202" s="20"/>
      <c r="M1202" s="19"/>
      <c r="N1202" s="20"/>
      <c r="O1202" s="21"/>
      <c r="P1202" s="21"/>
      <c r="Q1202" s="21"/>
      <c r="R1202" s="21"/>
      <c r="S1202" s="21"/>
      <c r="T1202" s="21"/>
      <c r="U1202" s="40" t="str">
        <f t="shared" si="125"/>
        <v>Tuition Insurance Fees</v>
      </c>
      <c r="V1202" s="47">
        <f>-Budget!L26</f>
        <v>0</v>
      </c>
      <c r="W1202" s="1" t="e">
        <f t="shared" si="132"/>
        <v>#VALUE!</v>
      </c>
      <c r="Z1202" s="1" t="s">
        <v>205</v>
      </c>
      <c r="AA1202" s="1">
        <v>303101</v>
      </c>
    </row>
    <row r="1203" spans="5:27" x14ac:dyDescent="0.2">
      <c r="E1203" s="4" t="e">
        <f t="shared" si="130"/>
        <v>#VALUE!</v>
      </c>
      <c r="G1203" s="9" t="e">
        <f t="shared" si="133"/>
        <v>#VALUE!</v>
      </c>
      <c r="H1203" s="9" t="s">
        <v>205</v>
      </c>
      <c r="I1203" s="19" t="str">
        <f t="shared" ref="I1203:I1266" si="134">I1035</f>
        <v>414013</v>
      </c>
      <c r="J1203" s="19">
        <f t="shared" si="131"/>
        <v>0</v>
      </c>
      <c r="K1203" s="19"/>
      <c r="L1203" s="20"/>
      <c r="M1203" s="19"/>
      <c r="N1203" s="20"/>
      <c r="O1203" s="21"/>
      <c r="P1203" s="21"/>
      <c r="Q1203" s="21"/>
      <c r="R1203" s="21"/>
      <c r="S1203" s="21"/>
      <c r="T1203" s="21"/>
      <c r="U1203" s="40" t="str">
        <f t="shared" ref="U1203:U1266" si="135">U1035</f>
        <v>Other Fees</v>
      </c>
      <c r="V1203" s="47">
        <f>-Budget!L27</f>
        <v>0</v>
      </c>
      <c r="W1203" s="1" t="e">
        <f t="shared" si="132"/>
        <v>#VALUE!</v>
      </c>
      <c r="Z1203" s="1" t="s">
        <v>205</v>
      </c>
      <c r="AA1203" s="1">
        <v>303101</v>
      </c>
    </row>
    <row r="1204" spans="5:27" x14ac:dyDescent="0.2">
      <c r="E1204" s="4" t="e">
        <f t="shared" si="130"/>
        <v>#VALUE!</v>
      </c>
      <c r="G1204" s="9" t="e">
        <f t="shared" si="133"/>
        <v>#VALUE!</v>
      </c>
      <c r="H1204" s="9" t="s">
        <v>205</v>
      </c>
      <c r="I1204" s="19" t="str">
        <f t="shared" si="134"/>
        <v>434010</v>
      </c>
      <c r="J1204" s="19">
        <f t="shared" si="131"/>
        <v>0</v>
      </c>
      <c r="K1204" s="19"/>
      <c r="L1204" s="20"/>
      <c r="M1204" s="19"/>
      <c r="N1204" s="20"/>
      <c r="O1204" s="21"/>
      <c r="P1204" s="21"/>
      <c r="Q1204" s="21"/>
      <c r="R1204" s="21"/>
      <c r="S1204" s="21"/>
      <c r="T1204" s="21"/>
      <c r="U1204" s="40" t="str">
        <f t="shared" si="135"/>
        <v>Tuition - Scholarship/Donation from Outside</v>
      </c>
      <c r="V1204" s="47">
        <f>-Budget!L28</f>
        <v>0</v>
      </c>
      <c r="W1204" s="1" t="e">
        <f t="shared" si="132"/>
        <v>#VALUE!</v>
      </c>
      <c r="Z1204" s="1" t="s">
        <v>205</v>
      </c>
      <c r="AA1204" s="1">
        <v>303101</v>
      </c>
    </row>
    <row r="1205" spans="5:27" x14ac:dyDescent="0.2">
      <c r="E1205" s="4" t="e">
        <f t="shared" si="130"/>
        <v>#VALUE!</v>
      </c>
      <c r="G1205" s="9" t="e">
        <f t="shared" si="133"/>
        <v>#VALUE!</v>
      </c>
      <c r="H1205" s="9" t="s">
        <v>205</v>
      </c>
      <c r="I1205" s="19" t="str">
        <f t="shared" si="134"/>
        <v>434011</v>
      </c>
      <c r="J1205" s="19">
        <f t="shared" si="131"/>
        <v>0</v>
      </c>
      <c r="K1205" s="19"/>
      <c r="L1205" s="20"/>
      <c r="M1205" s="19"/>
      <c r="N1205" s="20"/>
      <c r="O1205" s="21"/>
      <c r="P1205" s="21"/>
      <c r="Q1205" s="21"/>
      <c r="R1205" s="21"/>
      <c r="S1205" s="21"/>
      <c r="T1205" s="21"/>
      <c r="U1205" s="40" t="str">
        <f t="shared" si="135"/>
        <v>Diocesan Tuition Assistance Reduction Grants</v>
      </c>
      <c r="V1205" s="47">
        <f>-Budget!L29</f>
        <v>0</v>
      </c>
      <c r="W1205" s="1" t="e">
        <f t="shared" si="132"/>
        <v>#VALUE!</v>
      </c>
      <c r="Z1205" s="1" t="s">
        <v>205</v>
      </c>
      <c r="AA1205" s="1">
        <v>303101</v>
      </c>
    </row>
    <row r="1206" spans="5:27" x14ac:dyDescent="0.2">
      <c r="E1206" s="4" t="e">
        <f t="shared" si="130"/>
        <v>#VALUE!</v>
      </c>
      <c r="G1206" s="9" t="e">
        <f t="shared" si="133"/>
        <v>#VALUE!</v>
      </c>
      <c r="H1206" s="9" t="s">
        <v>205</v>
      </c>
      <c r="I1206" s="19" t="str">
        <f t="shared" si="134"/>
        <v>434012</v>
      </c>
      <c r="J1206" s="19">
        <f t="shared" si="131"/>
        <v>0</v>
      </c>
      <c r="K1206" s="19"/>
      <c r="L1206" s="20"/>
      <c r="M1206" s="19"/>
      <c r="N1206" s="20"/>
      <c r="O1206" s="21"/>
      <c r="P1206" s="21"/>
      <c r="Q1206" s="21"/>
      <c r="R1206" s="21"/>
      <c r="S1206" s="21"/>
      <c r="T1206" s="21"/>
      <c r="U1206" s="40" t="str">
        <f t="shared" si="135"/>
        <v>Tuition Assistance from Parish</v>
      </c>
      <c r="V1206" s="47">
        <f>-Budget!L30</f>
        <v>0</v>
      </c>
      <c r="W1206" s="1" t="e">
        <f t="shared" si="132"/>
        <v>#VALUE!</v>
      </c>
      <c r="Z1206" s="1" t="s">
        <v>205</v>
      </c>
      <c r="AA1206" s="1">
        <v>303101</v>
      </c>
    </row>
    <row r="1207" spans="5:27" x14ac:dyDescent="0.2">
      <c r="E1207" s="4" t="e">
        <f t="shared" si="130"/>
        <v>#VALUE!</v>
      </c>
      <c r="G1207" s="9" t="e">
        <f t="shared" si="133"/>
        <v>#VALUE!</v>
      </c>
      <c r="H1207" s="9" t="s">
        <v>205</v>
      </c>
      <c r="I1207" s="19" t="str">
        <f t="shared" si="134"/>
        <v>434014</v>
      </c>
      <c r="J1207" s="19">
        <f t="shared" si="131"/>
        <v>0</v>
      </c>
      <c r="K1207" s="19"/>
      <c r="L1207" s="20"/>
      <c r="M1207" s="19"/>
      <c r="N1207" s="20"/>
      <c r="O1207" s="21"/>
      <c r="P1207" s="21"/>
      <c r="Q1207" s="21"/>
      <c r="R1207" s="21"/>
      <c r="S1207" s="21"/>
      <c r="T1207" s="21"/>
      <c r="U1207" s="40" t="str">
        <f t="shared" si="135"/>
        <v>Tuition Reduction</v>
      </c>
      <c r="V1207" s="47">
        <f>-Budget!L31</f>
        <v>0</v>
      </c>
      <c r="W1207" s="1" t="e">
        <f t="shared" si="132"/>
        <v>#VALUE!</v>
      </c>
      <c r="Z1207" s="1" t="s">
        <v>205</v>
      </c>
      <c r="AA1207" s="1">
        <v>303101</v>
      </c>
    </row>
    <row r="1208" spans="5:27" x14ac:dyDescent="0.2">
      <c r="E1208" s="4" t="e">
        <f t="shared" si="130"/>
        <v>#VALUE!</v>
      </c>
      <c r="G1208" s="9" t="e">
        <f t="shared" si="133"/>
        <v>#VALUE!</v>
      </c>
      <c r="H1208" s="9" t="s">
        <v>205</v>
      </c>
      <c r="I1208" s="19" t="str">
        <f t="shared" si="134"/>
        <v>434015</v>
      </c>
      <c r="J1208" s="19">
        <f t="shared" si="131"/>
        <v>0</v>
      </c>
      <c r="K1208" s="19"/>
      <c r="L1208" s="20"/>
      <c r="M1208" s="19"/>
      <c r="N1208" s="20"/>
      <c r="O1208" s="21"/>
      <c r="P1208" s="21"/>
      <c r="Q1208" s="21"/>
      <c r="R1208" s="21"/>
      <c r="S1208" s="21"/>
      <c r="T1208" s="21"/>
      <c r="U1208" s="40" t="str">
        <f t="shared" si="135"/>
        <v>Tuition Discounts</v>
      </c>
      <c r="V1208" s="47">
        <f>-Budget!L32</f>
        <v>0</v>
      </c>
      <c r="W1208" s="1" t="e">
        <f t="shared" si="132"/>
        <v>#VALUE!</v>
      </c>
      <c r="Z1208" s="1" t="s">
        <v>205</v>
      </c>
      <c r="AA1208" s="1">
        <v>303101</v>
      </c>
    </row>
    <row r="1209" spans="5:27" x14ac:dyDescent="0.2">
      <c r="E1209" s="4" t="e">
        <f t="shared" si="130"/>
        <v>#VALUE!</v>
      </c>
      <c r="G1209" s="9" t="e">
        <f t="shared" si="133"/>
        <v>#VALUE!</v>
      </c>
      <c r="H1209" s="9" t="s">
        <v>205</v>
      </c>
      <c r="I1209" s="19" t="str">
        <f t="shared" si="134"/>
        <v>434016</v>
      </c>
      <c r="J1209" s="19">
        <f t="shared" si="131"/>
        <v>0</v>
      </c>
      <c r="K1209" s="19"/>
      <c r="L1209" s="20"/>
      <c r="M1209" s="19"/>
      <c r="N1209" s="20"/>
      <c r="O1209" s="21"/>
      <c r="P1209" s="21"/>
      <c r="Q1209" s="21"/>
      <c r="R1209" s="21"/>
      <c r="S1209" s="21"/>
      <c r="T1209" s="21"/>
      <c r="U1209" s="40" t="str">
        <f t="shared" si="135"/>
        <v>Tuition Refunds</v>
      </c>
      <c r="V1209" s="47">
        <f>-Budget!L33</f>
        <v>0</v>
      </c>
      <c r="W1209" s="1" t="e">
        <f t="shared" si="132"/>
        <v>#VALUE!</v>
      </c>
      <c r="Z1209" s="1" t="s">
        <v>205</v>
      </c>
      <c r="AA1209" s="1">
        <v>303101</v>
      </c>
    </row>
    <row r="1210" spans="5:27" x14ac:dyDescent="0.2">
      <c r="E1210" s="4" t="e">
        <f t="shared" si="130"/>
        <v>#VALUE!</v>
      </c>
      <c r="G1210" s="9" t="e">
        <f t="shared" si="133"/>
        <v>#VALUE!</v>
      </c>
      <c r="H1210" s="9" t="s">
        <v>205</v>
      </c>
      <c r="I1210" s="19" t="str">
        <f t="shared" si="134"/>
        <v>434017</v>
      </c>
      <c r="J1210" s="19">
        <f t="shared" si="131"/>
        <v>0</v>
      </c>
      <c r="K1210" s="19"/>
      <c r="L1210" s="20"/>
      <c r="M1210" s="19"/>
      <c r="N1210" s="20"/>
      <c r="O1210" s="21"/>
      <c r="P1210" s="21"/>
      <c r="Q1210" s="21"/>
      <c r="R1210" s="21"/>
      <c r="S1210" s="21"/>
      <c r="T1210" s="21"/>
      <c r="U1210" s="40" t="str">
        <f t="shared" si="135"/>
        <v>Tuition Unrecoverable</v>
      </c>
      <c r="V1210" s="47">
        <f>-Budget!L34</f>
        <v>0</v>
      </c>
      <c r="W1210" s="1" t="e">
        <f t="shared" si="132"/>
        <v>#VALUE!</v>
      </c>
      <c r="Z1210" s="1" t="s">
        <v>205</v>
      </c>
      <c r="AA1210" s="1">
        <v>303101</v>
      </c>
    </row>
    <row r="1211" spans="5:27" x14ac:dyDescent="0.2">
      <c r="E1211" s="4" t="e">
        <f t="shared" si="130"/>
        <v>#VALUE!</v>
      </c>
      <c r="G1211" s="9" t="e">
        <f t="shared" si="133"/>
        <v>#VALUE!</v>
      </c>
      <c r="H1211" s="9" t="s">
        <v>205</v>
      </c>
      <c r="I1211" s="19" t="str">
        <f t="shared" si="134"/>
        <v>454018</v>
      </c>
      <c r="J1211" s="19">
        <f t="shared" si="131"/>
        <v>0</v>
      </c>
      <c r="K1211" s="19"/>
      <c r="L1211" s="20"/>
      <c r="M1211" s="19"/>
      <c r="N1211" s="20"/>
      <c r="O1211" s="21"/>
      <c r="P1211" s="21"/>
      <c r="Q1211" s="21"/>
      <c r="R1211" s="21"/>
      <c r="S1211" s="21"/>
      <c r="T1211" s="21"/>
      <c r="U1211" s="40" t="str">
        <f t="shared" si="135"/>
        <v>Parish Subsidies</v>
      </c>
      <c r="V1211" s="47">
        <f>-Budget!L35</f>
        <v>0</v>
      </c>
      <c r="W1211" s="1" t="e">
        <f t="shared" si="132"/>
        <v>#VALUE!</v>
      </c>
      <c r="Z1211" s="1" t="s">
        <v>205</v>
      </c>
      <c r="AA1211" s="1">
        <v>303101</v>
      </c>
    </row>
    <row r="1212" spans="5:27" x14ac:dyDescent="0.2">
      <c r="E1212" s="4" t="e">
        <f t="shared" si="130"/>
        <v>#VALUE!</v>
      </c>
      <c r="G1212" s="9" t="e">
        <f t="shared" si="133"/>
        <v>#VALUE!</v>
      </c>
      <c r="H1212" s="9" t="s">
        <v>205</v>
      </c>
      <c r="I1212" s="19" t="str">
        <f t="shared" si="134"/>
        <v>454100</v>
      </c>
      <c r="J1212" s="19">
        <f t="shared" si="131"/>
        <v>0</v>
      </c>
      <c r="K1212" s="19"/>
      <c r="L1212" s="20"/>
      <c r="M1212" s="19"/>
      <c r="N1212" s="20"/>
      <c r="O1212" s="21"/>
      <c r="P1212" s="21"/>
      <c r="Q1212" s="21"/>
      <c r="R1212" s="21"/>
      <c r="S1212" s="21"/>
      <c r="T1212" s="21"/>
      <c r="U1212" s="40" t="str">
        <f t="shared" si="135"/>
        <v>Parish Tuition Assistnace</v>
      </c>
      <c r="V1212" s="47">
        <f>-Budget!L36</f>
        <v>0</v>
      </c>
      <c r="W1212" s="1" t="e">
        <f t="shared" si="132"/>
        <v>#VALUE!</v>
      </c>
      <c r="Z1212" s="1" t="s">
        <v>205</v>
      </c>
      <c r="AA1212" s="1">
        <v>303101</v>
      </c>
    </row>
    <row r="1213" spans="5:27" x14ac:dyDescent="0.2">
      <c r="E1213" s="4" t="e">
        <f t="shared" si="130"/>
        <v>#VALUE!</v>
      </c>
      <c r="G1213" s="9" t="e">
        <f t="shared" si="133"/>
        <v>#VALUE!</v>
      </c>
      <c r="H1213" s="9" t="s">
        <v>205</v>
      </c>
      <c r="I1213" s="19" t="str">
        <f t="shared" si="134"/>
        <v>454201</v>
      </c>
      <c r="J1213" s="19">
        <f t="shared" si="131"/>
        <v>0</v>
      </c>
      <c r="K1213" s="19"/>
      <c r="L1213" s="20"/>
      <c r="M1213" s="19"/>
      <c r="N1213" s="20"/>
      <c r="O1213" s="21"/>
      <c r="P1213" s="21"/>
      <c r="Q1213" s="21"/>
      <c r="R1213" s="21"/>
      <c r="S1213" s="21"/>
      <c r="T1213" s="21"/>
      <c r="U1213" s="40" t="str">
        <f t="shared" si="135"/>
        <v>Bishops Annual Appeal (BAA)</v>
      </c>
      <c r="V1213" s="47">
        <f>-Budget!L37</f>
        <v>0</v>
      </c>
      <c r="W1213" s="1" t="e">
        <f t="shared" si="132"/>
        <v>#VALUE!</v>
      </c>
      <c r="Z1213" s="1" t="s">
        <v>205</v>
      </c>
      <c r="AA1213" s="1">
        <v>303101</v>
      </c>
    </row>
    <row r="1214" spans="5:27" x14ac:dyDescent="0.2">
      <c r="E1214" s="4" t="e">
        <f t="shared" si="130"/>
        <v>#VALUE!</v>
      </c>
      <c r="G1214" s="9" t="e">
        <f t="shared" si="133"/>
        <v>#VALUE!</v>
      </c>
      <c r="H1214" s="9" t="s">
        <v>205</v>
      </c>
      <c r="I1214" s="19" t="str">
        <f t="shared" si="134"/>
        <v>454203</v>
      </c>
      <c r="J1214" s="19">
        <f t="shared" si="131"/>
        <v>0</v>
      </c>
      <c r="K1214" s="19"/>
      <c r="L1214" s="20"/>
      <c r="M1214" s="19"/>
      <c r="N1214" s="20"/>
      <c r="O1214" s="21"/>
      <c r="P1214" s="21"/>
      <c r="Q1214" s="21"/>
      <c r="R1214" s="21"/>
      <c r="S1214" s="21"/>
      <c r="T1214" s="21"/>
      <c r="U1214" s="40" t="str">
        <f t="shared" si="135"/>
        <v>Black and Indian Home Missions</v>
      </c>
      <c r="V1214" s="47">
        <f>-Budget!L38</f>
        <v>0</v>
      </c>
      <c r="W1214" s="1" t="e">
        <f t="shared" si="132"/>
        <v>#VALUE!</v>
      </c>
      <c r="Z1214" s="1" t="s">
        <v>205</v>
      </c>
      <c r="AA1214" s="1">
        <v>303101</v>
      </c>
    </row>
    <row r="1215" spans="5:27" x14ac:dyDescent="0.2">
      <c r="E1215" s="4" t="e">
        <f t="shared" si="130"/>
        <v>#VALUE!</v>
      </c>
      <c r="G1215" s="9" t="e">
        <f t="shared" si="133"/>
        <v>#VALUE!</v>
      </c>
      <c r="H1215" s="9" t="s">
        <v>205</v>
      </c>
      <c r="I1215" s="19" t="str">
        <f t="shared" si="134"/>
        <v>474206</v>
      </c>
      <c r="J1215" s="19">
        <f t="shared" si="131"/>
        <v>0</v>
      </c>
      <c r="K1215" s="19"/>
      <c r="L1215" s="20"/>
      <c r="M1215" s="19"/>
      <c r="N1215" s="20"/>
      <c r="O1215" s="21"/>
      <c r="P1215" s="21"/>
      <c r="Q1215" s="21"/>
      <c r="R1215" s="21"/>
      <c r="S1215" s="21"/>
      <c r="T1215" s="21"/>
      <c r="U1215" s="40" t="str">
        <f t="shared" si="135"/>
        <v>Gifts/Donations/Bequests - Unrestricted</v>
      </c>
      <c r="V1215" s="47">
        <f>-Budget!L39</f>
        <v>0</v>
      </c>
      <c r="W1215" s="1" t="e">
        <f t="shared" si="132"/>
        <v>#VALUE!</v>
      </c>
      <c r="Z1215" s="1" t="s">
        <v>205</v>
      </c>
      <c r="AA1215" s="1">
        <v>303101</v>
      </c>
    </row>
    <row r="1216" spans="5:27" x14ac:dyDescent="0.2">
      <c r="E1216" s="4" t="e">
        <f t="shared" si="130"/>
        <v>#VALUE!</v>
      </c>
      <c r="G1216" s="9" t="e">
        <f t="shared" si="133"/>
        <v>#VALUE!</v>
      </c>
      <c r="H1216" s="9" t="s">
        <v>205</v>
      </c>
      <c r="I1216" s="19" t="str">
        <f t="shared" si="134"/>
        <v>474211</v>
      </c>
      <c r="J1216" s="19">
        <f t="shared" si="131"/>
        <v>0</v>
      </c>
      <c r="K1216" s="19"/>
      <c r="L1216" s="20"/>
      <c r="M1216" s="19"/>
      <c r="N1216" s="20"/>
      <c r="O1216" s="21"/>
      <c r="P1216" s="21"/>
      <c r="Q1216" s="21"/>
      <c r="R1216" s="21"/>
      <c r="S1216" s="21"/>
      <c r="T1216" s="21"/>
      <c r="U1216" s="40" t="str">
        <f t="shared" si="135"/>
        <v>Gifts/Donations/Bequests - Restricted</v>
      </c>
      <c r="V1216" s="47">
        <f>-Budget!L40</f>
        <v>0</v>
      </c>
      <c r="W1216" s="1" t="e">
        <f t="shared" si="132"/>
        <v>#VALUE!</v>
      </c>
      <c r="Z1216" s="1" t="s">
        <v>205</v>
      </c>
      <c r="AA1216" s="1">
        <v>303101</v>
      </c>
    </row>
    <row r="1217" spans="5:27" x14ac:dyDescent="0.2">
      <c r="E1217" s="4" t="e">
        <f t="shared" si="130"/>
        <v>#VALUE!</v>
      </c>
      <c r="G1217" s="9" t="e">
        <f t="shared" si="133"/>
        <v>#VALUE!</v>
      </c>
      <c r="H1217" s="9" t="s">
        <v>205</v>
      </c>
      <c r="I1217" s="19" t="str">
        <f t="shared" si="134"/>
        <v>474230</v>
      </c>
      <c r="J1217" s="19">
        <f t="shared" si="131"/>
        <v>0</v>
      </c>
      <c r="K1217" s="19"/>
      <c r="L1217" s="20"/>
      <c r="M1217" s="19"/>
      <c r="N1217" s="20"/>
      <c r="O1217" s="21"/>
      <c r="P1217" s="21"/>
      <c r="Q1217" s="21"/>
      <c r="R1217" s="21"/>
      <c r="S1217" s="21"/>
      <c r="T1217" s="21"/>
      <c r="U1217" s="40" t="str">
        <f t="shared" si="135"/>
        <v>Parents' Organizations</v>
      </c>
      <c r="V1217" s="47">
        <f>-Budget!L41</f>
        <v>0</v>
      </c>
      <c r="W1217" s="1" t="e">
        <f t="shared" si="132"/>
        <v>#VALUE!</v>
      </c>
      <c r="Z1217" s="1" t="s">
        <v>205</v>
      </c>
      <c r="AA1217" s="1">
        <v>303101</v>
      </c>
    </row>
    <row r="1218" spans="5:27" x14ac:dyDescent="0.2">
      <c r="E1218" s="4" t="e">
        <f t="shared" si="130"/>
        <v>#VALUE!</v>
      </c>
      <c r="G1218" s="9" t="e">
        <f t="shared" si="133"/>
        <v>#VALUE!</v>
      </c>
      <c r="H1218" s="9" t="s">
        <v>205</v>
      </c>
      <c r="I1218" s="19" t="str">
        <f t="shared" si="134"/>
        <v>474231</v>
      </c>
      <c r="J1218" s="19">
        <f t="shared" si="131"/>
        <v>0</v>
      </c>
      <c r="K1218" s="19"/>
      <c r="L1218" s="20"/>
      <c r="M1218" s="19"/>
      <c r="N1218" s="20"/>
      <c r="O1218" s="21"/>
      <c r="P1218" s="21"/>
      <c r="Q1218" s="21"/>
      <c r="R1218" s="21"/>
      <c r="S1218" s="21"/>
      <c r="T1218" s="21"/>
      <c r="U1218" s="40" t="str">
        <f t="shared" si="135"/>
        <v>Student Fund Raising (Net)</v>
      </c>
      <c r="V1218" s="47">
        <f>-Budget!L42</f>
        <v>0</v>
      </c>
      <c r="W1218" s="1" t="e">
        <f t="shared" si="132"/>
        <v>#VALUE!</v>
      </c>
      <c r="Z1218" s="1" t="s">
        <v>205</v>
      </c>
      <c r="AA1218" s="1">
        <v>303101</v>
      </c>
    </row>
    <row r="1219" spans="5:27" x14ac:dyDescent="0.2">
      <c r="E1219" s="4" t="e">
        <f t="shared" si="130"/>
        <v>#VALUE!</v>
      </c>
      <c r="G1219" s="9" t="e">
        <f t="shared" si="133"/>
        <v>#VALUE!</v>
      </c>
      <c r="H1219" s="9" t="s">
        <v>205</v>
      </c>
      <c r="I1219" s="19" t="str">
        <f t="shared" si="134"/>
        <v>474232</v>
      </c>
      <c r="J1219" s="19">
        <f t="shared" si="131"/>
        <v>0</v>
      </c>
      <c r="K1219" s="19"/>
      <c r="L1219" s="20"/>
      <c r="M1219" s="19"/>
      <c r="N1219" s="20"/>
      <c r="O1219" s="21"/>
      <c r="P1219" s="21"/>
      <c r="Q1219" s="21"/>
      <c r="R1219" s="21"/>
      <c r="S1219" s="21"/>
      <c r="T1219" s="21"/>
      <c r="U1219" s="40" t="str">
        <f t="shared" si="135"/>
        <v>Special Fund Raising Events (Net)</v>
      </c>
      <c r="V1219" s="47">
        <f>-Budget!L43</f>
        <v>0</v>
      </c>
      <c r="W1219" s="1" t="e">
        <f t="shared" ref="W1219:W1247" si="136">$H$6</f>
        <v>#VALUE!</v>
      </c>
      <c r="Z1219" s="1" t="s">
        <v>205</v>
      </c>
      <c r="AA1219" s="1">
        <v>303101</v>
      </c>
    </row>
    <row r="1220" spans="5:27" x14ac:dyDescent="0.2">
      <c r="E1220" s="4" t="e">
        <f t="shared" si="130"/>
        <v>#VALUE!</v>
      </c>
      <c r="G1220" s="9" t="e">
        <f t="shared" si="133"/>
        <v>#VALUE!</v>
      </c>
      <c r="H1220" s="9" t="s">
        <v>205</v>
      </c>
      <c r="I1220" s="19" t="str">
        <f t="shared" si="134"/>
        <v>474270</v>
      </c>
      <c r="J1220" s="19">
        <f t="shared" si="131"/>
        <v>0</v>
      </c>
      <c r="K1220" s="19"/>
      <c r="L1220" s="20"/>
      <c r="M1220" s="19"/>
      <c r="N1220" s="20"/>
      <c r="O1220" s="21"/>
      <c r="P1220" s="21"/>
      <c r="Q1220" s="21"/>
      <c r="R1220" s="21"/>
      <c r="S1220" s="21"/>
      <c r="T1220" s="21"/>
      <c r="U1220" s="40" t="str">
        <f t="shared" si="135"/>
        <v>School Development</v>
      </c>
      <c r="V1220" s="47">
        <f>-Budget!L44</f>
        <v>0</v>
      </c>
      <c r="W1220" s="1" t="e">
        <f t="shared" si="136"/>
        <v>#VALUE!</v>
      </c>
      <c r="Z1220" s="1" t="s">
        <v>205</v>
      </c>
      <c r="AA1220" s="1">
        <v>303101</v>
      </c>
    </row>
    <row r="1221" spans="5:27" x14ac:dyDescent="0.2">
      <c r="E1221" s="4" t="e">
        <f t="shared" si="130"/>
        <v>#VALUE!</v>
      </c>
      <c r="G1221" s="9" t="e">
        <f t="shared" si="133"/>
        <v>#VALUE!</v>
      </c>
      <c r="H1221" s="9" t="s">
        <v>205</v>
      </c>
      <c r="I1221" s="19" t="str">
        <f t="shared" si="134"/>
        <v>474414</v>
      </c>
      <c r="J1221" s="19">
        <f t="shared" si="131"/>
        <v>0</v>
      </c>
      <c r="K1221" s="19"/>
      <c r="L1221" s="20"/>
      <c r="M1221" s="19"/>
      <c r="N1221" s="20"/>
      <c r="O1221" s="21"/>
      <c r="P1221" s="21"/>
      <c r="Q1221" s="21"/>
      <c r="R1221" s="21"/>
      <c r="S1221" s="21"/>
      <c r="T1221" s="21"/>
      <c r="U1221" s="40" t="str">
        <f t="shared" si="135"/>
        <v>Income from Endowments</v>
      </c>
      <c r="V1221" s="47">
        <f>-Budget!L45</f>
        <v>0</v>
      </c>
      <c r="W1221" s="1" t="e">
        <f t="shared" si="136"/>
        <v>#VALUE!</v>
      </c>
      <c r="Z1221" s="1" t="s">
        <v>205</v>
      </c>
      <c r="AA1221" s="1">
        <v>303101</v>
      </c>
    </row>
    <row r="1222" spans="5:27" x14ac:dyDescent="0.2">
      <c r="E1222" s="4" t="e">
        <f t="shared" si="130"/>
        <v>#VALUE!</v>
      </c>
      <c r="G1222" s="9" t="e">
        <f t="shared" si="133"/>
        <v>#VALUE!</v>
      </c>
      <c r="H1222" s="9" t="s">
        <v>205</v>
      </c>
      <c r="I1222" s="19" t="str">
        <f t="shared" si="134"/>
        <v>474505</v>
      </c>
      <c r="J1222" s="19">
        <f t="shared" si="131"/>
        <v>0</v>
      </c>
      <c r="K1222" s="19"/>
      <c r="L1222" s="20"/>
      <c r="M1222" s="19"/>
      <c r="N1222" s="20"/>
      <c r="O1222" s="21"/>
      <c r="P1222" s="21"/>
      <c r="Q1222" s="21"/>
      <c r="R1222" s="21"/>
      <c r="S1222" s="21"/>
      <c r="T1222" s="21"/>
      <c r="U1222" s="40" t="str">
        <f t="shared" si="135"/>
        <v>Realized Gain (Loss) on Sale of Investments</v>
      </c>
      <c r="V1222" s="47">
        <f>-Budget!L46</f>
        <v>0</v>
      </c>
      <c r="W1222" s="1" t="e">
        <f t="shared" si="136"/>
        <v>#VALUE!</v>
      </c>
      <c r="Z1222" s="1" t="s">
        <v>205</v>
      </c>
      <c r="AA1222" s="1">
        <v>303101</v>
      </c>
    </row>
    <row r="1223" spans="5:27" x14ac:dyDescent="0.2">
      <c r="E1223" s="4" t="e">
        <f t="shared" si="130"/>
        <v>#VALUE!</v>
      </c>
      <c r="G1223" s="9" t="e">
        <f t="shared" si="133"/>
        <v>#VALUE!</v>
      </c>
      <c r="H1223" s="9" t="s">
        <v>205</v>
      </c>
      <c r="I1223" s="19" t="str">
        <f t="shared" si="134"/>
        <v>474605</v>
      </c>
      <c r="J1223" s="19">
        <f t="shared" si="131"/>
        <v>0</v>
      </c>
      <c r="K1223" s="19"/>
      <c r="L1223" s="20"/>
      <c r="M1223" s="19"/>
      <c r="N1223" s="20"/>
      <c r="O1223" s="21"/>
      <c r="P1223" s="21"/>
      <c r="Q1223" s="21"/>
      <c r="R1223" s="21"/>
      <c r="S1223" s="21"/>
      <c r="T1223" s="21"/>
      <c r="U1223" s="40" t="str">
        <f t="shared" si="135"/>
        <v>Unrealized Gain (Loss) on Investments</v>
      </c>
      <c r="V1223" s="47">
        <f>-Budget!L47</f>
        <v>0</v>
      </c>
      <c r="W1223" s="1" t="e">
        <f t="shared" si="136"/>
        <v>#VALUE!</v>
      </c>
      <c r="Z1223" s="1" t="s">
        <v>205</v>
      </c>
      <c r="AA1223" s="1">
        <v>303101</v>
      </c>
    </row>
    <row r="1224" spans="5:27" x14ac:dyDescent="0.2">
      <c r="E1224" s="4" t="e">
        <f t="shared" si="130"/>
        <v>#VALUE!</v>
      </c>
      <c r="G1224" s="9" t="e">
        <f t="shared" si="133"/>
        <v>#VALUE!</v>
      </c>
      <c r="H1224" s="9" t="s">
        <v>205</v>
      </c>
      <c r="I1224" s="19" t="str">
        <f t="shared" si="134"/>
        <v>494214</v>
      </c>
      <c r="J1224" s="19">
        <f t="shared" si="131"/>
        <v>0</v>
      </c>
      <c r="K1224" s="19"/>
      <c r="L1224" s="20"/>
      <c r="M1224" s="19"/>
      <c r="N1224" s="20"/>
      <c r="O1224" s="21"/>
      <c r="P1224" s="21"/>
      <c r="Q1224" s="21"/>
      <c r="R1224" s="21"/>
      <c r="S1224" s="21"/>
      <c r="T1224" s="21"/>
      <c r="U1224" s="40" t="str">
        <f t="shared" si="135"/>
        <v>Grants</v>
      </c>
      <c r="V1224" s="47">
        <f>-Budget!L48</f>
        <v>0</v>
      </c>
      <c r="W1224" s="1" t="e">
        <f t="shared" si="136"/>
        <v>#VALUE!</v>
      </c>
      <c r="Z1224" s="1" t="s">
        <v>205</v>
      </c>
      <c r="AA1224" s="1">
        <v>303101</v>
      </c>
    </row>
    <row r="1225" spans="5:27" x14ac:dyDescent="0.2">
      <c r="E1225" s="4" t="e">
        <f t="shared" si="130"/>
        <v>#VALUE!</v>
      </c>
      <c r="G1225" s="9" t="e">
        <f t="shared" si="133"/>
        <v>#VALUE!</v>
      </c>
      <c r="H1225" s="9" t="s">
        <v>205</v>
      </c>
      <c r="I1225" s="19" t="str">
        <f t="shared" si="134"/>
        <v>494401</v>
      </c>
      <c r="J1225" s="19">
        <f t="shared" si="131"/>
        <v>0</v>
      </c>
      <c r="K1225" s="19"/>
      <c r="L1225" s="20"/>
      <c r="M1225" s="19"/>
      <c r="N1225" s="20"/>
      <c r="O1225" s="21"/>
      <c r="P1225" s="21"/>
      <c r="Q1225" s="21"/>
      <c r="R1225" s="21"/>
      <c r="S1225" s="21"/>
      <c r="T1225" s="21"/>
      <c r="U1225" s="40" t="str">
        <f t="shared" si="135"/>
        <v>Insurance Settlements</v>
      </c>
      <c r="V1225" s="47">
        <f>-Budget!L49</f>
        <v>0</v>
      </c>
      <c r="W1225" s="1" t="e">
        <f t="shared" si="136"/>
        <v>#VALUE!</v>
      </c>
      <c r="Z1225" s="1" t="s">
        <v>205</v>
      </c>
      <c r="AA1225" s="1">
        <v>303101</v>
      </c>
    </row>
    <row r="1226" spans="5:27" x14ac:dyDescent="0.2">
      <c r="E1226" s="4" t="e">
        <f t="shared" si="130"/>
        <v>#VALUE!</v>
      </c>
      <c r="G1226" s="9" t="e">
        <f t="shared" si="133"/>
        <v>#VALUE!</v>
      </c>
      <c r="H1226" s="9" t="s">
        <v>205</v>
      </c>
      <c r="I1226" s="19" t="str">
        <f t="shared" si="134"/>
        <v>494601</v>
      </c>
      <c r="J1226" s="19">
        <f t="shared" si="131"/>
        <v>0</v>
      </c>
      <c r="K1226" s="19"/>
      <c r="L1226" s="20"/>
      <c r="M1226" s="19"/>
      <c r="N1226" s="20"/>
      <c r="O1226" s="21"/>
      <c r="P1226" s="21"/>
      <c r="Q1226" s="21"/>
      <c r="R1226" s="21"/>
      <c r="S1226" s="21"/>
      <c r="T1226" s="21"/>
      <c r="U1226" s="40" t="str">
        <f t="shared" si="135"/>
        <v>Rental of Facilities</v>
      </c>
      <c r="V1226" s="47">
        <f>-Budget!L50</f>
        <v>0</v>
      </c>
      <c r="W1226" s="1" t="e">
        <f t="shared" si="136"/>
        <v>#VALUE!</v>
      </c>
      <c r="Z1226" s="1" t="s">
        <v>205</v>
      </c>
      <c r="AA1226" s="1">
        <v>303101</v>
      </c>
    </row>
    <row r="1227" spans="5:27" x14ac:dyDescent="0.2">
      <c r="E1227" s="4" t="e">
        <f t="shared" si="130"/>
        <v>#VALUE!</v>
      </c>
      <c r="G1227" s="9" t="e">
        <f t="shared" si="133"/>
        <v>#VALUE!</v>
      </c>
      <c r="H1227" s="9" t="s">
        <v>205</v>
      </c>
      <c r="I1227" s="19" t="str">
        <f t="shared" si="134"/>
        <v>494650</v>
      </c>
      <c r="J1227" s="19">
        <f t="shared" si="131"/>
        <v>0</v>
      </c>
      <c r="K1227" s="19"/>
      <c r="L1227" s="20"/>
      <c r="M1227" s="19"/>
      <c r="N1227" s="20"/>
      <c r="O1227" s="21"/>
      <c r="P1227" s="21"/>
      <c r="Q1227" s="21"/>
      <c r="R1227" s="21"/>
      <c r="S1227" s="21"/>
      <c r="T1227" s="21"/>
      <c r="U1227" s="40" t="str">
        <f t="shared" si="135"/>
        <v>Miscellaneous Income</v>
      </c>
      <c r="V1227" s="47">
        <f>-Budget!L51</f>
        <v>0</v>
      </c>
      <c r="W1227" s="1" t="e">
        <f t="shared" si="136"/>
        <v>#VALUE!</v>
      </c>
      <c r="Z1227" s="1" t="s">
        <v>205</v>
      </c>
      <c r="AA1227" s="1">
        <v>303101</v>
      </c>
    </row>
    <row r="1228" spans="5:27" x14ac:dyDescent="0.2">
      <c r="E1228" s="4" t="e">
        <f t="shared" si="130"/>
        <v>#VALUE!</v>
      </c>
      <c r="G1228" s="9" t="e">
        <f t="shared" si="133"/>
        <v>#VALUE!</v>
      </c>
      <c r="H1228" s="9" t="s">
        <v>205</v>
      </c>
      <c r="I1228" s="19" t="str">
        <f t="shared" si="134"/>
        <v>494671</v>
      </c>
      <c r="J1228" s="19">
        <f t="shared" si="131"/>
        <v>0</v>
      </c>
      <c r="K1228" s="19"/>
      <c r="L1228" s="20"/>
      <c r="M1228" s="19"/>
      <c r="N1228" s="20"/>
      <c r="O1228" s="21"/>
      <c r="P1228" s="21"/>
      <c r="Q1228" s="21"/>
      <c r="R1228" s="21"/>
      <c r="S1228" s="21"/>
      <c r="T1228" s="21"/>
      <c r="U1228" s="40" t="str">
        <f t="shared" si="135"/>
        <v>Interest Income</v>
      </c>
      <c r="V1228" s="47">
        <f>-Budget!L52</f>
        <v>0</v>
      </c>
      <c r="W1228" s="1" t="e">
        <f t="shared" si="136"/>
        <v>#VALUE!</v>
      </c>
      <c r="Z1228" s="1" t="s">
        <v>205</v>
      </c>
      <c r="AA1228" s="1">
        <v>303101</v>
      </c>
    </row>
    <row r="1229" spans="5:27" x14ac:dyDescent="0.2">
      <c r="E1229" s="4" t="e">
        <f t="shared" si="130"/>
        <v>#VALUE!</v>
      </c>
      <c r="G1229" s="9" t="e">
        <f t="shared" si="133"/>
        <v>#VALUE!</v>
      </c>
      <c r="H1229" s="9" t="s">
        <v>205</v>
      </c>
      <c r="I1229" s="19" t="str">
        <f t="shared" si="134"/>
        <v>514600</v>
      </c>
      <c r="J1229" s="19">
        <f t="shared" si="131"/>
        <v>0</v>
      </c>
      <c r="K1229" s="19"/>
      <c r="L1229" s="20"/>
      <c r="M1229" s="19"/>
      <c r="N1229" s="20"/>
      <c r="O1229" s="21"/>
      <c r="P1229" s="21"/>
      <c r="Q1229" s="21"/>
      <c r="R1229" s="21"/>
      <c r="S1229" s="21"/>
      <c r="T1229" s="21"/>
      <c r="U1229" s="40" t="str">
        <f t="shared" si="135"/>
        <v>Student Activities - Non-Athletic</v>
      </c>
      <c r="V1229" s="47">
        <f>-Budget!L53</f>
        <v>0</v>
      </c>
      <c r="W1229" s="1" t="e">
        <f t="shared" si="136"/>
        <v>#VALUE!</v>
      </c>
      <c r="Z1229" s="1" t="s">
        <v>205</v>
      </c>
      <c r="AA1229" s="1">
        <v>303101</v>
      </c>
    </row>
    <row r="1230" spans="5:27" x14ac:dyDescent="0.2">
      <c r="E1230" s="4" t="e">
        <f t="shared" si="130"/>
        <v>#VALUE!</v>
      </c>
      <c r="G1230" s="9" t="e">
        <f t="shared" si="133"/>
        <v>#VALUE!</v>
      </c>
      <c r="H1230" s="9" t="s">
        <v>205</v>
      </c>
      <c r="I1230" s="19" t="str">
        <f t="shared" si="134"/>
        <v>514638</v>
      </c>
      <c r="J1230" s="19">
        <f t="shared" si="131"/>
        <v>0</v>
      </c>
      <c r="K1230" s="19"/>
      <c r="L1230" s="20"/>
      <c r="M1230" s="19"/>
      <c r="N1230" s="20"/>
      <c r="O1230" s="21"/>
      <c r="P1230" s="21"/>
      <c r="Q1230" s="21"/>
      <c r="R1230" s="21"/>
      <c r="S1230" s="21"/>
      <c r="T1230" s="21"/>
      <c r="U1230" s="40" t="str">
        <f t="shared" si="135"/>
        <v>Student Insurance</v>
      </c>
      <c r="V1230" s="47">
        <f>-Budget!L54</f>
        <v>0</v>
      </c>
      <c r="W1230" s="1" t="e">
        <f t="shared" si="136"/>
        <v>#VALUE!</v>
      </c>
      <c r="Z1230" s="1" t="s">
        <v>205</v>
      </c>
      <c r="AA1230" s="1">
        <v>303101</v>
      </c>
    </row>
    <row r="1231" spans="5:27" x14ac:dyDescent="0.2">
      <c r="E1231" s="4" t="e">
        <f t="shared" si="130"/>
        <v>#VALUE!</v>
      </c>
      <c r="G1231" s="9" t="e">
        <f t="shared" si="133"/>
        <v>#VALUE!</v>
      </c>
      <c r="H1231" s="9" t="s">
        <v>205</v>
      </c>
      <c r="I1231" s="19" t="str">
        <f t="shared" si="134"/>
        <v>514675</v>
      </c>
      <c r="J1231" s="19">
        <f t="shared" si="131"/>
        <v>0</v>
      </c>
      <c r="K1231" s="19"/>
      <c r="L1231" s="20"/>
      <c r="M1231" s="19"/>
      <c r="N1231" s="20"/>
      <c r="O1231" s="21"/>
      <c r="P1231" s="21"/>
      <c r="Q1231" s="21"/>
      <c r="R1231" s="21"/>
      <c r="S1231" s="21"/>
      <c r="T1231" s="21"/>
      <c r="U1231" s="40" t="str">
        <f t="shared" si="135"/>
        <v>Student Activity Income</v>
      </c>
      <c r="V1231" s="47">
        <f>-Budget!L55</f>
        <v>0</v>
      </c>
      <c r="W1231" s="1" t="e">
        <f t="shared" si="136"/>
        <v>#VALUE!</v>
      </c>
      <c r="Z1231" s="1" t="s">
        <v>205</v>
      </c>
      <c r="AA1231" s="1">
        <v>303101</v>
      </c>
    </row>
    <row r="1232" spans="5:27" x14ac:dyDescent="0.2">
      <c r="E1232" s="4" t="e">
        <f t="shared" si="130"/>
        <v>#VALUE!</v>
      </c>
      <c r="G1232" s="9" t="e">
        <f t="shared" si="133"/>
        <v>#VALUE!</v>
      </c>
      <c r="H1232" s="9" t="s">
        <v>205</v>
      </c>
      <c r="I1232" s="19" t="str">
        <f t="shared" si="134"/>
        <v>534211</v>
      </c>
      <c r="J1232" s="19">
        <f t="shared" si="131"/>
        <v>0</v>
      </c>
      <c r="K1232" s="19"/>
      <c r="L1232" s="20"/>
      <c r="M1232" s="19"/>
      <c r="N1232" s="20"/>
      <c r="O1232" s="21"/>
      <c r="P1232" s="21"/>
      <c r="Q1232" s="21"/>
      <c r="R1232" s="21"/>
      <c r="S1232" s="21"/>
      <c r="T1232" s="21"/>
      <c r="U1232" s="40" t="str">
        <f t="shared" si="135"/>
        <v>Athletic Donations</v>
      </c>
      <c r="V1232" s="47">
        <f>-Budget!L56</f>
        <v>0</v>
      </c>
      <c r="W1232" s="1" t="e">
        <f t="shared" si="136"/>
        <v>#VALUE!</v>
      </c>
      <c r="Z1232" s="1" t="s">
        <v>205</v>
      </c>
      <c r="AA1232" s="1">
        <v>303101</v>
      </c>
    </row>
    <row r="1233" spans="5:27" x14ac:dyDescent="0.2">
      <c r="E1233" s="4" t="e">
        <f t="shared" si="130"/>
        <v>#VALUE!</v>
      </c>
      <c r="G1233" s="9" t="e">
        <f t="shared" si="133"/>
        <v>#VALUE!</v>
      </c>
      <c r="H1233" s="9" t="s">
        <v>205</v>
      </c>
      <c r="I1233" s="19" t="str">
        <f t="shared" si="134"/>
        <v>534212</v>
      </c>
      <c r="J1233" s="19">
        <f t="shared" si="131"/>
        <v>0</v>
      </c>
      <c r="K1233" s="19"/>
      <c r="L1233" s="20"/>
      <c r="M1233" s="19"/>
      <c r="N1233" s="20"/>
      <c r="O1233" s="21"/>
      <c r="P1233" s="21"/>
      <c r="Q1233" s="21"/>
      <c r="R1233" s="21"/>
      <c r="S1233" s="21"/>
      <c r="T1233" s="21"/>
      <c r="U1233" s="40" t="str">
        <f t="shared" si="135"/>
        <v>Athletic Fees</v>
      </c>
      <c r="V1233" s="47">
        <f>-Budget!L57</f>
        <v>0</v>
      </c>
      <c r="W1233" s="1" t="e">
        <f t="shared" si="136"/>
        <v>#VALUE!</v>
      </c>
      <c r="Z1233" s="1" t="s">
        <v>205</v>
      </c>
      <c r="AA1233" s="1">
        <v>303101</v>
      </c>
    </row>
    <row r="1234" spans="5:27" x14ac:dyDescent="0.2">
      <c r="E1234" s="4" t="e">
        <f t="shared" si="130"/>
        <v>#VALUE!</v>
      </c>
      <c r="G1234" s="9" t="e">
        <f t="shared" si="133"/>
        <v>#VALUE!</v>
      </c>
      <c r="H1234" s="9" t="s">
        <v>205</v>
      </c>
      <c r="I1234" s="19" t="str">
        <f t="shared" si="134"/>
        <v>534690</v>
      </c>
      <c r="J1234" s="19">
        <f t="shared" si="131"/>
        <v>0</v>
      </c>
      <c r="K1234" s="19"/>
      <c r="L1234" s="20"/>
      <c r="M1234" s="19"/>
      <c r="N1234" s="20"/>
      <c r="O1234" s="21"/>
      <c r="P1234" s="21"/>
      <c r="Q1234" s="21"/>
      <c r="R1234" s="21"/>
      <c r="S1234" s="21"/>
      <c r="T1234" s="21"/>
      <c r="U1234" s="40" t="str">
        <f t="shared" si="135"/>
        <v>Gate Receipts</v>
      </c>
      <c r="V1234" s="47">
        <f>-Budget!L58</f>
        <v>0</v>
      </c>
      <c r="W1234" s="1" t="e">
        <f t="shared" si="136"/>
        <v>#VALUE!</v>
      </c>
      <c r="Z1234" s="1" t="s">
        <v>205</v>
      </c>
      <c r="AA1234" s="1">
        <v>303101</v>
      </c>
    </row>
    <row r="1235" spans="5:27" x14ac:dyDescent="0.2">
      <c r="E1235" s="4" t="e">
        <f t="shared" si="130"/>
        <v>#VALUE!</v>
      </c>
      <c r="G1235" s="9" t="e">
        <f t="shared" si="133"/>
        <v>#VALUE!</v>
      </c>
      <c r="H1235" s="9" t="s">
        <v>205</v>
      </c>
      <c r="I1235" s="19" t="str">
        <f t="shared" si="134"/>
        <v>534691</v>
      </c>
      <c r="J1235" s="19">
        <f t="shared" si="131"/>
        <v>0</v>
      </c>
      <c r="K1235" s="19"/>
      <c r="L1235" s="20"/>
      <c r="M1235" s="19"/>
      <c r="N1235" s="20"/>
      <c r="O1235" s="21"/>
      <c r="P1235" s="21"/>
      <c r="Q1235" s="21"/>
      <c r="R1235" s="21"/>
      <c r="S1235" s="21"/>
      <c r="T1235" s="21"/>
      <c r="U1235" s="40" t="str">
        <f t="shared" si="135"/>
        <v>Athletic Insurance Fee</v>
      </c>
      <c r="V1235" s="47">
        <f>-Budget!L59</f>
        <v>0</v>
      </c>
      <c r="W1235" s="1" t="e">
        <f t="shared" si="136"/>
        <v>#VALUE!</v>
      </c>
      <c r="Z1235" s="1" t="s">
        <v>205</v>
      </c>
      <c r="AA1235" s="1">
        <v>303101</v>
      </c>
    </row>
    <row r="1236" spans="5:27" x14ac:dyDescent="0.2">
      <c r="E1236" s="4" t="e">
        <f t="shared" si="130"/>
        <v>#VALUE!</v>
      </c>
      <c r="G1236" s="9" t="e">
        <f t="shared" si="133"/>
        <v>#VALUE!</v>
      </c>
      <c r="H1236" s="9" t="s">
        <v>205</v>
      </c>
      <c r="I1236" s="19" t="str">
        <f t="shared" si="134"/>
        <v>534692</v>
      </c>
      <c r="J1236" s="19">
        <f t="shared" si="131"/>
        <v>0</v>
      </c>
      <c r="K1236" s="19"/>
      <c r="L1236" s="20"/>
      <c r="M1236" s="19"/>
      <c r="N1236" s="20"/>
      <c r="O1236" s="21"/>
      <c r="P1236" s="21"/>
      <c r="Q1236" s="21"/>
      <c r="R1236" s="21"/>
      <c r="S1236" s="21"/>
      <c r="T1236" s="21"/>
      <c r="U1236" s="40" t="str">
        <f t="shared" si="135"/>
        <v>Athletic Concessions Income (Net)</v>
      </c>
      <c r="V1236" s="47">
        <f>-Budget!L60</f>
        <v>0</v>
      </c>
      <c r="W1236" s="1" t="e">
        <f t="shared" si="136"/>
        <v>#VALUE!</v>
      </c>
      <c r="Z1236" s="1" t="s">
        <v>205</v>
      </c>
      <c r="AA1236" s="1">
        <v>303101</v>
      </c>
    </row>
    <row r="1237" spans="5:27" x14ac:dyDescent="0.2">
      <c r="E1237" s="4" t="e">
        <f t="shared" si="130"/>
        <v>#VALUE!</v>
      </c>
      <c r="G1237" s="9" t="e">
        <f t="shared" si="133"/>
        <v>#VALUE!</v>
      </c>
      <c r="H1237" s="9" t="s">
        <v>205</v>
      </c>
      <c r="I1237" s="19" t="str">
        <f t="shared" si="134"/>
        <v>554695</v>
      </c>
      <c r="J1237" s="19">
        <f t="shared" si="131"/>
        <v>0</v>
      </c>
      <c r="K1237" s="19"/>
      <c r="L1237" s="20"/>
      <c r="M1237" s="19"/>
      <c r="N1237" s="20"/>
      <c r="O1237" s="21"/>
      <c r="P1237" s="21"/>
      <c r="Q1237" s="21"/>
      <c r="R1237" s="21"/>
      <c r="S1237" s="21"/>
      <c r="T1237" s="21"/>
      <c r="U1237" s="40" t="str">
        <f t="shared" si="135"/>
        <v>Bookstore (Net)</v>
      </c>
      <c r="V1237" s="47">
        <f>-Budget!L61</f>
        <v>0</v>
      </c>
      <c r="W1237" s="1" t="e">
        <f t="shared" si="136"/>
        <v>#VALUE!</v>
      </c>
      <c r="Z1237" s="1" t="s">
        <v>205</v>
      </c>
      <c r="AA1237" s="1">
        <v>303101</v>
      </c>
    </row>
    <row r="1238" spans="5:27" x14ac:dyDescent="0.2">
      <c r="E1238" s="4" t="e">
        <f t="shared" si="130"/>
        <v>#VALUE!</v>
      </c>
      <c r="G1238" s="9" t="e">
        <f t="shared" si="133"/>
        <v>#VALUE!</v>
      </c>
      <c r="H1238" s="9" t="s">
        <v>205</v>
      </c>
      <c r="I1238" s="19" t="str">
        <f t="shared" si="134"/>
        <v>554696</v>
      </c>
      <c r="J1238" s="19">
        <f t="shared" si="131"/>
        <v>0</v>
      </c>
      <c r="K1238" s="19"/>
      <c r="L1238" s="20"/>
      <c r="M1238" s="19"/>
      <c r="N1238" s="20"/>
      <c r="O1238" s="21"/>
      <c r="P1238" s="21"/>
      <c r="Q1238" s="21"/>
      <c r="R1238" s="21"/>
      <c r="S1238" s="21"/>
      <c r="T1238" s="21"/>
      <c r="U1238" s="40" t="str">
        <f t="shared" si="135"/>
        <v>Food Service (Net)</v>
      </c>
      <c r="V1238" s="47">
        <f>-Budget!L62</f>
        <v>0</v>
      </c>
      <c r="W1238" s="1" t="e">
        <f t="shared" si="136"/>
        <v>#VALUE!</v>
      </c>
      <c r="Z1238" s="1" t="s">
        <v>205</v>
      </c>
      <c r="AA1238" s="1">
        <v>303101</v>
      </c>
    </row>
    <row r="1239" spans="5:27" x14ac:dyDescent="0.2">
      <c r="E1239" s="4" t="e">
        <f t="shared" si="130"/>
        <v>#VALUE!</v>
      </c>
      <c r="G1239" s="9" t="e">
        <f t="shared" si="133"/>
        <v>#VALUE!</v>
      </c>
      <c r="H1239" s="9" t="s">
        <v>205</v>
      </c>
      <c r="I1239" s="19" t="str">
        <f t="shared" si="134"/>
        <v>554697</v>
      </c>
      <c r="J1239" s="19">
        <f t="shared" si="131"/>
        <v>0</v>
      </c>
      <c r="K1239" s="19"/>
      <c r="L1239" s="20"/>
      <c r="M1239" s="19"/>
      <c r="N1239" s="20"/>
      <c r="O1239" s="21"/>
      <c r="P1239" s="21"/>
      <c r="Q1239" s="21"/>
      <c r="R1239" s="21"/>
      <c r="S1239" s="21"/>
      <c r="T1239" s="21"/>
      <c r="U1239" s="40" t="str">
        <f t="shared" si="135"/>
        <v>Vending Machines (Net)</v>
      </c>
      <c r="V1239" s="47">
        <f>-Budget!L63</f>
        <v>0</v>
      </c>
      <c r="W1239" s="1" t="e">
        <f t="shared" si="136"/>
        <v>#VALUE!</v>
      </c>
      <c r="Z1239" s="1" t="s">
        <v>205</v>
      </c>
      <c r="AA1239" s="1">
        <v>303101</v>
      </c>
    </row>
    <row r="1240" spans="5:27" x14ac:dyDescent="0.2">
      <c r="E1240" s="4" t="e">
        <f t="shared" si="130"/>
        <v>#VALUE!</v>
      </c>
      <c r="G1240" s="9" t="e">
        <f t="shared" si="133"/>
        <v>#VALUE!</v>
      </c>
      <c r="H1240" s="9" t="s">
        <v>205</v>
      </c>
      <c r="I1240" s="19" t="str">
        <f t="shared" si="134"/>
        <v>555010</v>
      </c>
      <c r="J1240" s="19">
        <f t="shared" si="131"/>
        <v>0</v>
      </c>
      <c r="K1240" s="19"/>
      <c r="L1240" s="20"/>
      <c r="M1240" s="19"/>
      <c r="N1240" s="20"/>
      <c r="O1240" s="21"/>
      <c r="P1240" s="21"/>
      <c r="Q1240" s="21"/>
      <c r="R1240" s="21"/>
      <c r="S1240" s="21"/>
      <c r="T1240" s="21"/>
      <c r="U1240" s="40" t="str">
        <f t="shared" si="135"/>
        <v>Sales-Meals, Cafeteria</v>
      </c>
      <c r="V1240" s="47">
        <f>-Budget!L64</f>
        <v>0</v>
      </c>
      <c r="W1240" s="1" t="e">
        <f t="shared" si="136"/>
        <v>#VALUE!</v>
      </c>
      <c r="Z1240" s="1" t="s">
        <v>205</v>
      </c>
      <c r="AA1240" s="1">
        <v>303101</v>
      </c>
    </row>
    <row r="1241" spans="5:27" x14ac:dyDescent="0.2">
      <c r="E1241" s="4" t="e">
        <f t="shared" si="130"/>
        <v>#VALUE!</v>
      </c>
      <c r="G1241" s="9" t="e">
        <f t="shared" si="133"/>
        <v>#VALUE!</v>
      </c>
      <c r="H1241" s="9" t="s">
        <v>205</v>
      </c>
      <c r="I1241" s="19" t="str">
        <f t="shared" si="134"/>
        <v>555020</v>
      </c>
      <c r="J1241" s="19">
        <f t="shared" si="131"/>
        <v>0</v>
      </c>
      <c r="K1241" s="19"/>
      <c r="L1241" s="20"/>
      <c r="M1241" s="19"/>
      <c r="N1241" s="20"/>
      <c r="O1241" s="21"/>
      <c r="P1241" s="21"/>
      <c r="Q1241" s="21"/>
      <c r="R1241" s="21"/>
      <c r="S1241" s="21"/>
      <c r="T1241" s="21"/>
      <c r="U1241" s="40" t="str">
        <f t="shared" si="135"/>
        <v>Fed Schl Nutrition Reimb - Cafeteria</v>
      </c>
      <c r="V1241" s="47">
        <f>-Budget!L65</f>
        <v>0</v>
      </c>
      <c r="W1241" s="1" t="e">
        <f t="shared" si="136"/>
        <v>#VALUE!</v>
      </c>
      <c r="Z1241" s="1" t="s">
        <v>205</v>
      </c>
      <c r="AA1241" s="1">
        <v>303101</v>
      </c>
    </row>
    <row r="1242" spans="5:27" x14ac:dyDescent="0.2">
      <c r="E1242" s="4" t="e">
        <f t="shared" ref="E1242:E1305" si="137">DATE(YEAR(E1074),MONTH(E1074)+1,DAY(E1074))</f>
        <v>#VALUE!</v>
      </c>
      <c r="G1242" s="9" t="e">
        <f t="shared" si="133"/>
        <v>#VALUE!</v>
      </c>
      <c r="H1242" s="9" t="s">
        <v>205</v>
      </c>
      <c r="I1242" s="19" t="str">
        <f t="shared" si="134"/>
        <v>555080</v>
      </c>
      <c r="J1242" s="19">
        <f t="shared" si="131"/>
        <v>0</v>
      </c>
      <c r="K1242" s="19"/>
      <c r="L1242" s="20"/>
      <c r="M1242" s="19"/>
      <c r="N1242" s="20"/>
      <c r="O1242" s="21"/>
      <c r="P1242" s="21"/>
      <c r="Q1242" s="21"/>
      <c r="R1242" s="21"/>
      <c r="S1242" s="21"/>
      <c r="T1242" s="21"/>
      <c r="U1242" s="40" t="str">
        <f t="shared" si="135"/>
        <v>Donations/Grants-Cafeteria</v>
      </c>
      <c r="V1242" s="47">
        <f>-Budget!L66</f>
        <v>0</v>
      </c>
      <c r="W1242" s="1" t="e">
        <f t="shared" si="136"/>
        <v>#VALUE!</v>
      </c>
      <c r="Z1242" s="1" t="s">
        <v>205</v>
      </c>
      <c r="AA1242" s="1">
        <v>303101</v>
      </c>
    </row>
    <row r="1243" spans="5:27" x14ac:dyDescent="0.2">
      <c r="E1243" s="4" t="e">
        <f t="shared" si="137"/>
        <v>#VALUE!</v>
      </c>
      <c r="G1243" s="9" t="e">
        <f t="shared" si="133"/>
        <v>#VALUE!</v>
      </c>
      <c r="H1243" s="9" t="s">
        <v>205</v>
      </c>
      <c r="I1243" s="19" t="str">
        <f t="shared" si="134"/>
        <v>555090</v>
      </c>
      <c r="J1243" s="19">
        <f t="shared" si="131"/>
        <v>0</v>
      </c>
      <c r="K1243" s="19"/>
      <c r="L1243" s="20"/>
      <c r="M1243" s="19"/>
      <c r="N1243" s="20"/>
      <c r="O1243" s="21"/>
      <c r="P1243" s="21"/>
      <c r="Q1243" s="21"/>
      <c r="R1243" s="21"/>
      <c r="S1243" s="21"/>
      <c r="T1243" s="21"/>
      <c r="U1243" s="40" t="str">
        <f t="shared" si="135"/>
        <v>Interest-Cafeteria</v>
      </c>
      <c r="V1243" s="47">
        <f>-Budget!L67</f>
        <v>0</v>
      </c>
      <c r="W1243" s="1" t="e">
        <f t="shared" si="136"/>
        <v>#VALUE!</v>
      </c>
      <c r="Z1243" s="1" t="s">
        <v>205</v>
      </c>
      <c r="AA1243" s="1">
        <v>303101</v>
      </c>
    </row>
    <row r="1244" spans="5:27" x14ac:dyDescent="0.2">
      <c r="E1244" s="4" t="e">
        <f t="shared" si="137"/>
        <v>#VALUE!</v>
      </c>
      <c r="G1244" s="9" t="e">
        <f t="shared" si="133"/>
        <v>#VALUE!</v>
      </c>
      <c r="H1244" s="9" t="s">
        <v>205</v>
      </c>
      <c r="I1244" s="19" t="str">
        <f t="shared" si="134"/>
        <v>562061</v>
      </c>
      <c r="J1244" s="19">
        <f t="shared" si="131"/>
        <v>0</v>
      </c>
      <c r="K1244" s="19"/>
      <c r="L1244" s="20"/>
      <c r="M1244" s="19"/>
      <c r="N1244" s="20"/>
      <c r="O1244" s="21"/>
      <c r="P1244" s="21"/>
      <c r="Q1244" s="21"/>
      <c r="R1244" s="21"/>
      <c r="S1244" s="21"/>
      <c r="T1244" s="21"/>
      <c r="U1244" s="40" t="str">
        <f t="shared" si="135"/>
        <v>Unrestricted Donation Income</v>
      </c>
      <c r="V1244" s="47">
        <f>-Budget!L68</f>
        <v>0</v>
      </c>
      <c r="W1244" s="1" t="e">
        <f t="shared" si="136"/>
        <v>#VALUE!</v>
      </c>
      <c r="Z1244" s="1" t="s">
        <v>205</v>
      </c>
      <c r="AA1244" s="1">
        <v>303101</v>
      </c>
    </row>
    <row r="1245" spans="5:27" x14ac:dyDescent="0.2">
      <c r="E1245" s="4" t="e">
        <f t="shared" si="137"/>
        <v>#VALUE!</v>
      </c>
      <c r="G1245" s="9" t="e">
        <f t="shared" si="133"/>
        <v>#VALUE!</v>
      </c>
      <c r="H1245" s="9" t="s">
        <v>205</v>
      </c>
      <c r="I1245" s="19" t="str">
        <f t="shared" si="134"/>
        <v>562063</v>
      </c>
      <c r="J1245" s="19">
        <f t="shared" si="131"/>
        <v>0</v>
      </c>
      <c r="K1245" s="19"/>
      <c r="L1245" s="20"/>
      <c r="M1245" s="19"/>
      <c r="N1245" s="20"/>
      <c r="O1245" s="21"/>
      <c r="P1245" s="21"/>
      <c r="Q1245" s="21"/>
      <c r="R1245" s="21"/>
      <c r="S1245" s="21"/>
      <c r="T1245" s="21"/>
      <c r="U1245" s="40" t="str">
        <f t="shared" si="135"/>
        <v>Fundraising - Pledges</v>
      </c>
      <c r="V1245" s="47">
        <f>-Budget!L69</f>
        <v>0</v>
      </c>
      <c r="W1245" s="1" t="e">
        <f t="shared" si="136"/>
        <v>#VALUE!</v>
      </c>
      <c r="Z1245" s="1" t="s">
        <v>205</v>
      </c>
      <c r="AA1245" s="1">
        <v>303101</v>
      </c>
    </row>
    <row r="1246" spans="5:27" x14ac:dyDescent="0.2">
      <c r="E1246" s="4" t="e">
        <f t="shared" si="137"/>
        <v>#VALUE!</v>
      </c>
      <c r="G1246" s="9" t="e">
        <f t="shared" si="133"/>
        <v>#VALUE!</v>
      </c>
      <c r="H1246" s="9" t="s">
        <v>205</v>
      </c>
      <c r="I1246" s="19" t="str">
        <f t="shared" si="134"/>
        <v>562065</v>
      </c>
      <c r="J1246" s="19">
        <f t="shared" si="131"/>
        <v>0</v>
      </c>
      <c r="K1246" s="19"/>
      <c r="L1246" s="20"/>
      <c r="M1246" s="19"/>
      <c r="N1246" s="20"/>
      <c r="O1246" s="21"/>
      <c r="P1246" s="21"/>
      <c r="Q1246" s="21"/>
      <c r="R1246" s="21"/>
      <c r="S1246" s="21"/>
      <c r="T1246" s="21"/>
      <c r="U1246" s="40" t="str">
        <f t="shared" si="135"/>
        <v>Fundraising - Athletic Complex</v>
      </c>
      <c r="V1246" s="47">
        <f>-Budget!L70</f>
        <v>0</v>
      </c>
      <c r="W1246" s="1" t="e">
        <f t="shared" si="136"/>
        <v>#VALUE!</v>
      </c>
      <c r="Z1246" s="1" t="s">
        <v>205</v>
      </c>
      <c r="AA1246" s="1">
        <v>303101</v>
      </c>
    </row>
    <row r="1247" spans="5:27" x14ac:dyDescent="0.2">
      <c r="E1247" s="4" t="e">
        <f t="shared" si="137"/>
        <v>#VALUE!</v>
      </c>
      <c r="G1247" s="9" t="e">
        <f t="shared" si="133"/>
        <v>#VALUE!</v>
      </c>
      <c r="H1247" s="9" t="s">
        <v>205</v>
      </c>
      <c r="I1247" s="19" t="str">
        <f t="shared" si="134"/>
        <v>562069</v>
      </c>
      <c r="J1247" s="19">
        <f t="shared" si="131"/>
        <v>0</v>
      </c>
      <c r="K1247" s="19"/>
      <c r="L1247" s="20"/>
      <c r="M1247" s="19"/>
      <c r="N1247" s="20"/>
      <c r="O1247" s="21"/>
      <c r="P1247" s="21"/>
      <c r="Q1247" s="21"/>
      <c r="R1247" s="21"/>
      <c r="S1247" s="21"/>
      <c r="T1247" s="21"/>
      <c r="U1247" s="40" t="str">
        <f t="shared" si="135"/>
        <v>Fundraising - Misc</v>
      </c>
      <c r="V1247" s="47">
        <f>-Budget!L71</f>
        <v>0</v>
      </c>
      <c r="W1247" s="1" t="e">
        <f t="shared" si="136"/>
        <v>#VALUE!</v>
      </c>
      <c r="Z1247" s="1" t="s">
        <v>205</v>
      </c>
      <c r="AA1247" s="1">
        <v>303101</v>
      </c>
    </row>
    <row r="1248" spans="5:27" x14ac:dyDescent="0.2">
      <c r="E1248" s="4" t="e">
        <f t="shared" si="137"/>
        <v>#VALUE!</v>
      </c>
      <c r="G1248" s="9" t="e">
        <f t="shared" si="133"/>
        <v>#VALUE!</v>
      </c>
      <c r="H1248" s="9" t="s">
        <v>205</v>
      </c>
      <c r="I1248" s="22" t="str">
        <f t="shared" si="134"/>
        <v>616004</v>
      </c>
      <c r="J1248" s="22">
        <f t="shared" ref="J1248:J1309" si="138">$D$4</f>
        <v>0</v>
      </c>
      <c r="K1248" s="22"/>
      <c r="L1248" s="23"/>
      <c r="M1248" s="22"/>
      <c r="N1248" s="23"/>
      <c r="O1248" s="24"/>
      <c r="P1248" s="24"/>
      <c r="Q1248" s="24"/>
      <c r="R1248" s="24"/>
      <c r="S1248" s="24"/>
      <c r="T1248" s="24"/>
      <c r="U1248" s="41" t="str">
        <f t="shared" si="135"/>
        <v>Administrative Salaries</v>
      </c>
      <c r="V1248" s="48">
        <f>Budget!L76</f>
        <v>0</v>
      </c>
      <c r="W1248" s="1" t="e">
        <f t="shared" ref="W1248:W1308" si="139">$H$6</f>
        <v>#VALUE!</v>
      </c>
      <c r="Z1248" s="1" t="s">
        <v>205</v>
      </c>
      <c r="AA1248" s="1">
        <v>303101</v>
      </c>
    </row>
    <row r="1249" spans="5:27" x14ac:dyDescent="0.2">
      <c r="E1249" s="4" t="e">
        <f t="shared" si="137"/>
        <v>#VALUE!</v>
      </c>
      <c r="G1249" s="9" t="e">
        <f t="shared" si="133"/>
        <v>#VALUE!</v>
      </c>
      <c r="H1249" s="9" t="s">
        <v>205</v>
      </c>
      <c r="I1249" s="22" t="str">
        <f t="shared" si="134"/>
        <v>616006</v>
      </c>
      <c r="J1249" s="22">
        <f t="shared" si="138"/>
        <v>0</v>
      </c>
      <c r="K1249" s="22"/>
      <c r="L1249" s="23"/>
      <c r="M1249" s="22"/>
      <c r="N1249" s="23"/>
      <c r="O1249" s="24"/>
      <c r="P1249" s="24"/>
      <c r="Q1249" s="24"/>
      <c r="R1249" s="24"/>
      <c r="S1249" s="24"/>
      <c r="T1249" s="24"/>
      <c r="U1249" s="41" t="str">
        <f t="shared" si="135"/>
        <v>Clerical Salaries</v>
      </c>
      <c r="V1249" s="48">
        <f>Budget!L77</f>
        <v>0</v>
      </c>
      <c r="W1249" s="1" t="e">
        <f t="shared" si="139"/>
        <v>#VALUE!</v>
      </c>
      <c r="Z1249" s="1" t="s">
        <v>205</v>
      </c>
      <c r="AA1249" s="1">
        <v>303101</v>
      </c>
    </row>
    <row r="1250" spans="5:27" x14ac:dyDescent="0.2">
      <c r="E1250" s="4" t="e">
        <f t="shared" si="137"/>
        <v>#VALUE!</v>
      </c>
      <c r="G1250" s="9" t="e">
        <f t="shared" ref="G1250:G1313" si="140">"BV-"&amp;J1250&amp;TEXT(E1250,"mmyy")</f>
        <v>#VALUE!</v>
      </c>
      <c r="H1250" s="9" t="s">
        <v>205</v>
      </c>
      <c r="I1250" s="22" t="str">
        <f t="shared" si="134"/>
        <v>616101</v>
      </c>
      <c r="J1250" s="22">
        <f t="shared" si="138"/>
        <v>0</v>
      </c>
      <c r="K1250" s="22"/>
      <c r="L1250" s="23"/>
      <c r="M1250" s="22"/>
      <c r="N1250" s="23"/>
      <c r="O1250" s="24"/>
      <c r="P1250" s="24"/>
      <c r="Q1250" s="24"/>
      <c r="R1250" s="24"/>
      <c r="S1250" s="24"/>
      <c r="T1250" s="24"/>
      <c r="U1250" s="41" t="str">
        <f t="shared" si="135"/>
        <v>SS Taxes, Employer Share - School Administration</v>
      </c>
      <c r="V1250" s="48">
        <f>Budget!L78</f>
        <v>0</v>
      </c>
      <c r="W1250" s="1" t="e">
        <f t="shared" si="139"/>
        <v>#VALUE!</v>
      </c>
      <c r="Z1250" s="1" t="s">
        <v>205</v>
      </c>
      <c r="AA1250" s="1">
        <v>303101</v>
      </c>
    </row>
    <row r="1251" spans="5:27" x14ac:dyDescent="0.2">
      <c r="E1251" s="4" t="e">
        <f t="shared" si="137"/>
        <v>#VALUE!</v>
      </c>
      <c r="G1251" s="9" t="e">
        <f t="shared" si="140"/>
        <v>#VALUE!</v>
      </c>
      <c r="H1251" s="9" t="s">
        <v>205</v>
      </c>
      <c r="I1251" s="22" t="str">
        <f t="shared" si="134"/>
        <v>616102</v>
      </c>
      <c r="J1251" s="22">
        <f t="shared" si="138"/>
        <v>0</v>
      </c>
      <c r="K1251" s="22"/>
      <c r="L1251" s="23"/>
      <c r="M1251" s="22"/>
      <c r="N1251" s="23"/>
      <c r="O1251" s="24"/>
      <c r="P1251" s="24"/>
      <c r="Q1251" s="24"/>
      <c r="R1251" s="24"/>
      <c r="S1251" s="24"/>
      <c r="T1251" s="24"/>
      <c r="U1251" s="41" t="str">
        <f t="shared" si="135"/>
        <v>Life &amp; Disability Insurance - School Administration</v>
      </c>
      <c r="V1251" s="48">
        <f>Budget!L79</f>
        <v>0</v>
      </c>
      <c r="W1251" s="1" t="e">
        <f t="shared" si="139"/>
        <v>#VALUE!</v>
      </c>
      <c r="Z1251" s="1" t="s">
        <v>205</v>
      </c>
      <c r="AA1251" s="1">
        <v>303101</v>
      </c>
    </row>
    <row r="1252" spans="5:27" x14ac:dyDescent="0.2">
      <c r="E1252" s="4" t="e">
        <f t="shared" si="137"/>
        <v>#VALUE!</v>
      </c>
      <c r="G1252" s="9" t="e">
        <f t="shared" si="140"/>
        <v>#VALUE!</v>
      </c>
      <c r="H1252" s="9" t="s">
        <v>205</v>
      </c>
      <c r="I1252" s="22" t="str">
        <f t="shared" si="134"/>
        <v>616103</v>
      </c>
      <c r="J1252" s="22">
        <f t="shared" si="138"/>
        <v>0</v>
      </c>
      <c r="K1252" s="22"/>
      <c r="L1252" s="23"/>
      <c r="M1252" s="22"/>
      <c r="N1252" s="23"/>
      <c r="O1252" s="24"/>
      <c r="P1252" s="24"/>
      <c r="Q1252" s="24"/>
      <c r="R1252" s="24"/>
      <c r="S1252" s="24"/>
      <c r="T1252" s="24"/>
      <c r="U1252" s="41" t="str">
        <f t="shared" si="135"/>
        <v>Workman's Compensation Insurance</v>
      </c>
      <c r="V1252" s="48">
        <f>Budget!L80</f>
        <v>0</v>
      </c>
      <c r="W1252" s="1" t="e">
        <f t="shared" si="139"/>
        <v>#VALUE!</v>
      </c>
      <c r="Z1252" s="1" t="s">
        <v>205</v>
      </c>
      <c r="AA1252" s="1">
        <v>303101</v>
      </c>
    </row>
    <row r="1253" spans="5:27" x14ac:dyDescent="0.2">
      <c r="E1253" s="4" t="e">
        <f t="shared" si="137"/>
        <v>#VALUE!</v>
      </c>
      <c r="G1253" s="9" t="e">
        <f t="shared" si="140"/>
        <v>#VALUE!</v>
      </c>
      <c r="H1253" s="9" t="s">
        <v>205</v>
      </c>
      <c r="I1253" s="22" t="str">
        <f t="shared" si="134"/>
        <v>616104</v>
      </c>
      <c r="J1253" s="22">
        <f t="shared" si="138"/>
        <v>0</v>
      </c>
      <c r="K1253" s="22"/>
      <c r="L1253" s="23"/>
      <c r="M1253" s="22"/>
      <c r="N1253" s="23"/>
      <c r="O1253" s="24"/>
      <c r="P1253" s="24"/>
      <c r="Q1253" s="24"/>
      <c r="R1253" s="24"/>
      <c r="S1253" s="24"/>
      <c r="T1253" s="24"/>
      <c r="U1253" s="41" t="str">
        <f t="shared" si="135"/>
        <v>Vision Insurance - School Administration</v>
      </c>
      <c r="V1253" s="48">
        <f>Budget!L81</f>
        <v>0</v>
      </c>
      <c r="W1253" s="1" t="e">
        <f t="shared" si="139"/>
        <v>#VALUE!</v>
      </c>
      <c r="Z1253" s="1" t="s">
        <v>205</v>
      </c>
      <c r="AA1253" s="1">
        <v>303101</v>
      </c>
    </row>
    <row r="1254" spans="5:27" x14ac:dyDescent="0.2">
      <c r="E1254" s="4" t="e">
        <f t="shared" si="137"/>
        <v>#VALUE!</v>
      </c>
      <c r="G1254" s="9" t="e">
        <f t="shared" si="140"/>
        <v>#VALUE!</v>
      </c>
      <c r="H1254" s="9" t="s">
        <v>205</v>
      </c>
      <c r="I1254" s="22" t="str">
        <f t="shared" si="134"/>
        <v>616106</v>
      </c>
      <c r="J1254" s="22">
        <f t="shared" si="138"/>
        <v>0</v>
      </c>
      <c r="K1254" s="22"/>
      <c r="L1254" s="23"/>
      <c r="M1254" s="22"/>
      <c r="N1254" s="23"/>
      <c r="O1254" s="24"/>
      <c r="P1254" s="24"/>
      <c r="Q1254" s="24"/>
      <c r="R1254" s="24"/>
      <c r="S1254" s="24"/>
      <c r="T1254" s="24"/>
      <c r="U1254" s="41" t="str">
        <f t="shared" si="135"/>
        <v>Retirement - School Administration</v>
      </c>
      <c r="V1254" s="48">
        <f>Budget!L82</f>
        <v>0</v>
      </c>
      <c r="W1254" s="1" t="e">
        <f t="shared" si="139"/>
        <v>#VALUE!</v>
      </c>
      <c r="Z1254" s="1" t="s">
        <v>205</v>
      </c>
      <c r="AA1254" s="1">
        <v>303101</v>
      </c>
    </row>
    <row r="1255" spans="5:27" x14ac:dyDescent="0.2">
      <c r="E1255" s="4" t="e">
        <f t="shared" si="137"/>
        <v>#VALUE!</v>
      </c>
      <c r="G1255" s="9" t="e">
        <f t="shared" si="140"/>
        <v>#VALUE!</v>
      </c>
      <c r="H1255" s="9" t="s">
        <v>205</v>
      </c>
      <c r="I1255" s="22" t="str">
        <f t="shared" si="134"/>
        <v>616111</v>
      </c>
      <c r="J1255" s="22">
        <f t="shared" si="138"/>
        <v>0</v>
      </c>
      <c r="K1255" s="22"/>
      <c r="L1255" s="23"/>
      <c r="M1255" s="22"/>
      <c r="N1255" s="23"/>
      <c r="O1255" s="24"/>
      <c r="P1255" s="24"/>
      <c r="Q1255" s="24"/>
      <c r="R1255" s="24"/>
      <c r="S1255" s="24"/>
      <c r="T1255" s="24"/>
      <c r="U1255" s="41" t="str">
        <f t="shared" si="135"/>
        <v>Health Insurance - School Administration</v>
      </c>
      <c r="V1255" s="48">
        <f>Budget!L83</f>
        <v>0</v>
      </c>
      <c r="W1255" s="1" t="e">
        <f t="shared" si="139"/>
        <v>#VALUE!</v>
      </c>
      <c r="Z1255" s="1" t="s">
        <v>205</v>
      </c>
      <c r="AA1255" s="1">
        <v>303101</v>
      </c>
    </row>
    <row r="1256" spans="5:27" x14ac:dyDescent="0.2">
      <c r="E1256" s="4" t="e">
        <f t="shared" si="137"/>
        <v>#VALUE!</v>
      </c>
      <c r="G1256" s="9" t="e">
        <f t="shared" si="140"/>
        <v>#VALUE!</v>
      </c>
      <c r="H1256" s="9" t="s">
        <v>205</v>
      </c>
      <c r="I1256" s="22" t="str">
        <f t="shared" si="134"/>
        <v>616837</v>
      </c>
      <c r="J1256" s="22">
        <f t="shared" si="138"/>
        <v>0</v>
      </c>
      <c r="K1256" s="22"/>
      <c r="L1256" s="23"/>
      <c r="M1256" s="22"/>
      <c r="N1256" s="23"/>
      <c r="O1256" s="24"/>
      <c r="P1256" s="24"/>
      <c r="Q1256" s="24"/>
      <c r="R1256" s="24"/>
      <c r="S1256" s="24"/>
      <c r="T1256" s="24"/>
      <c r="U1256" s="41" t="str">
        <f t="shared" si="135"/>
        <v>Residential Expenditures</v>
      </c>
      <c r="V1256" s="48">
        <f>Budget!L84</f>
        <v>0</v>
      </c>
      <c r="W1256" s="1" t="e">
        <f t="shared" si="139"/>
        <v>#VALUE!</v>
      </c>
      <c r="Z1256" s="1" t="s">
        <v>205</v>
      </c>
      <c r="AA1256" s="1">
        <v>303101</v>
      </c>
    </row>
    <row r="1257" spans="5:27" x14ac:dyDescent="0.2">
      <c r="E1257" s="4" t="e">
        <f t="shared" si="137"/>
        <v>#VALUE!</v>
      </c>
      <c r="G1257" s="9" t="e">
        <f t="shared" si="140"/>
        <v>#VALUE!</v>
      </c>
      <c r="H1257" s="9" t="s">
        <v>205</v>
      </c>
      <c r="I1257" s="22" t="str">
        <f t="shared" si="134"/>
        <v>636205</v>
      </c>
      <c r="J1257" s="22">
        <f t="shared" si="138"/>
        <v>0</v>
      </c>
      <c r="K1257" s="22"/>
      <c r="L1257" s="23"/>
      <c r="M1257" s="22"/>
      <c r="N1257" s="23"/>
      <c r="O1257" s="24"/>
      <c r="P1257" s="24"/>
      <c r="Q1257" s="24"/>
      <c r="R1257" s="24"/>
      <c r="S1257" s="24"/>
      <c r="T1257" s="24"/>
      <c r="U1257" s="41" t="str">
        <f t="shared" si="135"/>
        <v>Professional Services</v>
      </c>
      <c r="V1257" s="48">
        <f>Budget!L85</f>
        <v>0</v>
      </c>
      <c r="W1257" s="1" t="e">
        <f t="shared" si="139"/>
        <v>#VALUE!</v>
      </c>
      <c r="Z1257" s="1" t="s">
        <v>205</v>
      </c>
      <c r="AA1257" s="1">
        <v>303101</v>
      </c>
    </row>
    <row r="1258" spans="5:27" x14ac:dyDescent="0.2">
      <c r="E1258" s="4" t="e">
        <f t="shared" si="137"/>
        <v>#VALUE!</v>
      </c>
      <c r="G1258" s="9" t="e">
        <f t="shared" si="140"/>
        <v>#VALUE!</v>
      </c>
      <c r="H1258" s="9" t="s">
        <v>205</v>
      </c>
      <c r="I1258" s="22" t="str">
        <f t="shared" si="134"/>
        <v>636209</v>
      </c>
      <c r="J1258" s="22">
        <f t="shared" si="138"/>
        <v>0</v>
      </c>
      <c r="K1258" s="22"/>
      <c r="L1258" s="23"/>
      <c r="M1258" s="22"/>
      <c r="N1258" s="23"/>
      <c r="O1258" s="24"/>
      <c r="P1258" s="24"/>
      <c r="Q1258" s="24"/>
      <c r="R1258" s="24"/>
      <c r="S1258" s="24"/>
      <c r="T1258" s="24"/>
      <c r="U1258" s="41" t="str">
        <f t="shared" si="135"/>
        <v>Computer Consulting</v>
      </c>
      <c r="V1258" s="48">
        <f>Budget!L86</f>
        <v>0</v>
      </c>
      <c r="W1258" s="1" t="e">
        <f t="shared" si="139"/>
        <v>#VALUE!</v>
      </c>
      <c r="Z1258" s="1" t="s">
        <v>205</v>
      </c>
      <c r="AA1258" s="1">
        <v>303101</v>
      </c>
    </row>
    <row r="1259" spans="5:27" x14ac:dyDescent="0.2">
      <c r="E1259" s="4" t="e">
        <f t="shared" si="137"/>
        <v>#VALUE!</v>
      </c>
      <c r="G1259" s="9" t="e">
        <f t="shared" si="140"/>
        <v>#VALUE!</v>
      </c>
      <c r="H1259" s="9" t="s">
        <v>205</v>
      </c>
      <c r="I1259" s="22" t="str">
        <f t="shared" si="134"/>
        <v>636212</v>
      </c>
      <c r="J1259" s="22">
        <f t="shared" si="138"/>
        <v>0</v>
      </c>
      <c r="K1259" s="22"/>
      <c r="L1259" s="23"/>
      <c r="M1259" s="22"/>
      <c r="N1259" s="23"/>
      <c r="O1259" s="24"/>
      <c r="P1259" s="24"/>
      <c r="Q1259" s="24"/>
      <c r="R1259" s="24"/>
      <c r="S1259" s="24"/>
      <c r="T1259" s="24"/>
      <c r="U1259" s="41" t="str">
        <f t="shared" si="135"/>
        <v>Advertising and Publicity</v>
      </c>
      <c r="V1259" s="48">
        <f>Budget!L87</f>
        <v>0</v>
      </c>
      <c r="W1259" s="1" t="e">
        <f t="shared" si="139"/>
        <v>#VALUE!</v>
      </c>
      <c r="Z1259" s="1" t="s">
        <v>205</v>
      </c>
      <c r="AA1259" s="1">
        <v>303101</v>
      </c>
    </row>
    <row r="1260" spans="5:27" x14ac:dyDescent="0.2">
      <c r="E1260" s="4" t="e">
        <f t="shared" si="137"/>
        <v>#VALUE!</v>
      </c>
      <c r="G1260" s="9" t="e">
        <f t="shared" si="140"/>
        <v>#VALUE!</v>
      </c>
      <c r="H1260" s="9" t="s">
        <v>205</v>
      </c>
      <c r="I1260" s="22" t="str">
        <f t="shared" si="134"/>
        <v>636221</v>
      </c>
      <c r="J1260" s="22">
        <f t="shared" si="138"/>
        <v>0</v>
      </c>
      <c r="K1260" s="22"/>
      <c r="L1260" s="23"/>
      <c r="M1260" s="22"/>
      <c r="N1260" s="23"/>
      <c r="O1260" s="24"/>
      <c r="P1260" s="24"/>
      <c r="Q1260" s="24"/>
      <c r="R1260" s="24"/>
      <c r="S1260" s="24"/>
      <c r="T1260" s="24"/>
      <c r="U1260" s="41" t="str">
        <f t="shared" si="135"/>
        <v>Administrative Staff Development Expenditures</v>
      </c>
      <c r="V1260" s="48">
        <f>Budget!L88</f>
        <v>0</v>
      </c>
      <c r="W1260" s="1" t="e">
        <f t="shared" si="139"/>
        <v>#VALUE!</v>
      </c>
      <c r="Z1260" s="1" t="s">
        <v>205</v>
      </c>
      <c r="AA1260" s="1">
        <v>303101</v>
      </c>
    </row>
    <row r="1261" spans="5:27" x14ac:dyDescent="0.2">
      <c r="E1261" s="4" t="e">
        <f t="shared" si="137"/>
        <v>#VALUE!</v>
      </c>
      <c r="F1261" s="2"/>
      <c r="G1261" s="2" t="e">
        <f t="shared" si="140"/>
        <v>#VALUE!</v>
      </c>
      <c r="H1261" s="9" t="s">
        <v>205</v>
      </c>
      <c r="I1261" s="42" t="str">
        <f t="shared" si="134"/>
        <v>636302</v>
      </c>
      <c r="J1261" s="22">
        <f t="shared" si="138"/>
        <v>0</v>
      </c>
      <c r="K1261" s="43"/>
      <c r="L1261" s="24"/>
      <c r="M1261" s="43"/>
      <c r="N1261" s="24"/>
      <c r="O1261" s="44"/>
      <c r="P1261" s="44"/>
      <c r="Q1261" s="44"/>
      <c r="R1261" s="44"/>
      <c r="S1261" s="44"/>
      <c r="T1261" s="44"/>
      <c r="U1261" s="22" t="str">
        <f t="shared" si="135"/>
        <v>Supplies</v>
      </c>
      <c r="V1261" s="48">
        <f>Budget!L89</f>
        <v>0</v>
      </c>
      <c r="W1261" s="1" t="e">
        <f t="shared" si="139"/>
        <v>#VALUE!</v>
      </c>
      <c r="X1261" s="7"/>
      <c r="Y1261" s="7"/>
      <c r="Z1261" s="1" t="s">
        <v>205</v>
      </c>
      <c r="AA1261" s="1">
        <v>303101</v>
      </c>
    </row>
    <row r="1262" spans="5:27" x14ac:dyDescent="0.2">
      <c r="E1262" s="4" t="e">
        <f t="shared" si="137"/>
        <v>#VALUE!</v>
      </c>
      <c r="G1262" s="9" t="e">
        <f t="shared" si="140"/>
        <v>#VALUE!</v>
      </c>
      <c r="H1262" s="9" t="s">
        <v>205</v>
      </c>
      <c r="I1262" s="22" t="str">
        <f t="shared" si="134"/>
        <v>636304</v>
      </c>
      <c r="J1262" s="22">
        <f t="shared" si="138"/>
        <v>0</v>
      </c>
      <c r="K1262" s="22"/>
      <c r="L1262" s="23"/>
      <c r="M1262" s="22"/>
      <c r="N1262" s="23"/>
      <c r="O1262" s="24"/>
      <c r="P1262" s="24"/>
      <c r="Q1262" s="24"/>
      <c r="R1262" s="24"/>
      <c r="S1262" s="24"/>
      <c r="T1262" s="24"/>
      <c r="U1262" s="41" t="str">
        <f t="shared" si="135"/>
        <v>Printing &amp; Stationery</v>
      </c>
      <c r="V1262" s="48">
        <f>Budget!L90</f>
        <v>0</v>
      </c>
      <c r="W1262" s="1" t="e">
        <f t="shared" si="139"/>
        <v>#VALUE!</v>
      </c>
      <c r="Z1262" s="1" t="s">
        <v>205</v>
      </c>
      <c r="AA1262" s="1">
        <v>303101</v>
      </c>
    </row>
    <row r="1263" spans="5:27" x14ac:dyDescent="0.2">
      <c r="E1263" s="4" t="e">
        <f t="shared" si="137"/>
        <v>#VALUE!</v>
      </c>
      <c r="G1263" s="9" t="e">
        <f t="shared" si="140"/>
        <v>#VALUE!</v>
      </c>
      <c r="H1263" s="9" t="s">
        <v>205</v>
      </c>
      <c r="I1263" s="22" t="str">
        <f t="shared" si="134"/>
        <v>636305</v>
      </c>
      <c r="J1263" s="22">
        <f t="shared" si="138"/>
        <v>0</v>
      </c>
      <c r="K1263" s="22"/>
      <c r="L1263" s="23"/>
      <c r="M1263" s="22"/>
      <c r="N1263" s="23"/>
      <c r="O1263" s="24"/>
      <c r="P1263" s="24"/>
      <c r="Q1263" s="24"/>
      <c r="R1263" s="24"/>
      <c r="S1263" s="24"/>
      <c r="T1263" s="24"/>
      <c r="U1263" s="41" t="str">
        <f t="shared" si="135"/>
        <v>Postage</v>
      </c>
      <c r="V1263" s="48">
        <f>Budget!L91</f>
        <v>0</v>
      </c>
      <c r="W1263" s="1" t="e">
        <f t="shared" si="139"/>
        <v>#VALUE!</v>
      </c>
      <c r="Z1263" s="1" t="s">
        <v>205</v>
      </c>
      <c r="AA1263" s="1">
        <v>303101</v>
      </c>
    </row>
    <row r="1264" spans="5:27" x14ac:dyDescent="0.2">
      <c r="E1264" s="4" t="e">
        <f t="shared" si="137"/>
        <v>#VALUE!</v>
      </c>
      <c r="G1264" s="9" t="e">
        <f t="shared" si="140"/>
        <v>#VALUE!</v>
      </c>
      <c r="H1264" s="9" t="s">
        <v>205</v>
      </c>
      <c r="I1264" s="22" t="str">
        <f t="shared" si="134"/>
        <v>636350</v>
      </c>
      <c r="J1264" s="22">
        <f t="shared" si="138"/>
        <v>0</v>
      </c>
      <c r="K1264" s="22"/>
      <c r="L1264" s="23"/>
      <c r="M1264" s="22"/>
      <c r="N1264" s="23"/>
      <c r="O1264" s="24"/>
      <c r="P1264" s="24"/>
      <c r="Q1264" s="24"/>
      <c r="R1264" s="24"/>
      <c r="S1264" s="24"/>
      <c r="T1264" s="24"/>
      <c r="U1264" s="41" t="str">
        <f t="shared" si="135"/>
        <v>Miscellaneous Administrative Expenditures</v>
      </c>
      <c r="V1264" s="48">
        <f>Budget!L92</f>
        <v>0</v>
      </c>
      <c r="W1264" s="1" t="e">
        <f t="shared" si="139"/>
        <v>#VALUE!</v>
      </c>
      <c r="Z1264" s="1" t="s">
        <v>205</v>
      </c>
      <c r="AA1264" s="1">
        <v>303101</v>
      </c>
    </row>
    <row r="1265" spans="5:27" x14ac:dyDescent="0.2">
      <c r="E1265" s="4" t="e">
        <f t="shared" si="137"/>
        <v>#VALUE!</v>
      </c>
      <c r="G1265" s="9" t="e">
        <f t="shared" si="140"/>
        <v>#VALUE!</v>
      </c>
      <c r="H1265" s="9" t="s">
        <v>205</v>
      </c>
      <c r="I1265" s="22" t="str">
        <f t="shared" si="134"/>
        <v>636351</v>
      </c>
      <c r="J1265" s="22">
        <f t="shared" si="138"/>
        <v>0</v>
      </c>
      <c r="K1265" s="22"/>
      <c r="L1265" s="23"/>
      <c r="M1265" s="22"/>
      <c r="N1265" s="23"/>
      <c r="O1265" s="24"/>
      <c r="P1265" s="24"/>
      <c r="Q1265" s="24"/>
      <c r="R1265" s="24"/>
      <c r="S1265" s="24"/>
      <c r="T1265" s="24"/>
      <c r="U1265" s="41" t="str">
        <f t="shared" si="135"/>
        <v>Unallocated Credit Card Charge</v>
      </c>
      <c r="V1265" s="48">
        <f>Budget!L93</f>
        <v>0</v>
      </c>
      <c r="W1265" s="1" t="e">
        <f t="shared" si="139"/>
        <v>#VALUE!</v>
      </c>
      <c r="Z1265" s="1" t="s">
        <v>205</v>
      </c>
      <c r="AA1265" s="1">
        <v>303101</v>
      </c>
    </row>
    <row r="1266" spans="5:27" x14ac:dyDescent="0.2">
      <c r="E1266" s="4" t="e">
        <f t="shared" si="137"/>
        <v>#VALUE!</v>
      </c>
      <c r="G1266" s="9" t="e">
        <f t="shared" si="140"/>
        <v>#VALUE!</v>
      </c>
      <c r="H1266" s="9" t="s">
        <v>205</v>
      </c>
      <c r="I1266" s="22" t="str">
        <f t="shared" si="134"/>
        <v>636404</v>
      </c>
      <c r="J1266" s="22">
        <f t="shared" si="138"/>
        <v>0</v>
      </c>
      <c r="K1266" s="22"/>
      <c r="L1266" s="23"/>
      <c r="M1266" s="22"/>
      <c r="N1266" s="23"/>
      <c r="O1266" s="24"/>
      <c r="P1266" s="24"/>
      <c r="Q1266" s="24"/>
      <c r="R1266" s="24"/>
      <c r="S1266" s="24"/>
      <c r="T1266" s="24"/>
      <c r="U1266" s="41" t="str">
        <f t="shared" si="135"/>
        <v>Dues, Memberships, and Subscriptions</v>
      </c>
      <c r="V1266" s="48">
        <f>Budget!L94</f>
        <v>0</v>
      </c>
      <c r="W1266" s="1" t="e">
        <f t="shared" si="139"/>
        <v>#VALUE!</v>
      </c>
      <c r="Z1266" s="1" t="s">
        <v>205</v>
      </c>
      <c r="AA1266" s="1">
        <v>303101</v>
      </c>
    </row>
    <row r="1267" spans="5:27" x14ac:dyDescent="0.2">
      <c r="E1267" s="4" t="e">
        <f t="shared" si="137"/>
        <v>#VALUE!</v>
      </c>
      <c r="G1267" s="9" t="e">
        <f t="shared" si="140"/>
        <v>#VALUE!</v>
      </c>
      <c r="H1267" s="9" t="s">
        <v>205</v>
      </c>
      <c r="I1267" s="22" t="str">
        <f t="shared" ref="I1267:I1330" si="141">I1099</f>
        <v>636405</v>
      </c>
      <c r="J1267" s="22">
        <f t="shared" si="138"/>
        <v>0</v>
      </c>
      <c r="K1267" s="22"/>
      <c r="L1267" s="23"/>
      <c r="M1267" s="22"/>
      <c r="N1267" s="23"/>
      <c r="O1267" s="24"/>
      <c r="P1267" s="24"/>
      <c r="Q1267" s="24"/>
      <c r="R1267" s="24"/>
      <c r="S1267" s="24"/>
      <c r="T1267" s="24"/>
      <c r="U1267" s="41" t="str">
        <f t="shared" ref="U1267:U1330" si="142">U1099</f>
        <v>Conference and Travel</v>
      </c>
      <c r="V1267" s="48">
        <f>Budget!L95</f>
        <v>0</v>
      </c>
      <c r="W1267" s="1" t="e">
        <f t="shared" si="139"/>
        <v>#VALUE!</v>
      </c>
      <c r="Z1267" s="1" t="s">
        <v>205</v>
      </c>
      <c r="AA1267" s="1">
        <v>303101</v>
      </c>
    </row>
    <row r="1268" spans="5:27" x14ac:dyDescent="0.2">
      <c r="E1268" s="4" t="e">
        <f t="shared" si="137"/>
        <v>#VALUE!</v>
      </c>
      <c r="G1268" s="9" t="e">
        <f t="shared" si="140"/>
        <v>#VALUE!</v>
      </c>
      <c r="H1268" s="9" t="s">
        <v>205</v>
      </c>
      <c r="I1268" s="22" t="str">
        <f t="shared" si="141"/>
        <v>636560</v>
      </c>
      <c r="J1268" s="22">
        <f t="shared" si="138"/>
        <v>0</v>
      </c>
      <c r="K1268" s="22"/>
      <c r="L1268" s="23"/>
      <c r="M1268" s="22"/>
      <c r="N1268" s="23"/>
      <c r="O1268" s="24"/>
      <c r="P1268" s="24"/>
      <c r="Q1268" s="24"/>
      <c r="R1268" s="24"/>
      <c r="S1268" s="24"/>
      <c r="T1268" s="24"/>
      <c r="U1268" s="41" t="str">
        <f t="shared" si="142"/>
        <v>Diocesan Student Fees</v>
      </c>
      <c r="V1268" s="48">
        <f>Budget!L96</f>
        <v>0</v>
      </c>
      <c r="W1268" s="1" t="e">
        <f t="shared" si="139"/>
        <v>#VALUE!</v>
      </c>
      <c r="Z1268" s="1" t="s">
        <v>205</v>
      </c>
      <c r="AA1268" s="1">
        <v>303101</v>
      </c>
    </row>
    <row r="1269" spans="5:27" x14ac:dyDescent="0.2">
      <c r="E1269" s="4" t="e">
        <f t="shared" si="137"/>
        <v>#VALUE!</v>
      </c>
      <c r="G1269" s="9" t="e">
        <f t="shared" si="140"/>
        <v>#VALUE!</v>
      </c>
      <c r="H1269" s="9" t="s">
        <v>205</v>
      </c>
      <c r="I1269" s="22" t="str">
        <f t="shared" si="141"/>
        <v>636575</v>
      </c>
      <c r="J1269" s="22">
        <f t="shared" si="138"/>
        <v>0</v>
      </c>
      <c r="K1269" s="22"/>
      <c r="L1269" s="23"/>
      <c r="M1269" s="22"/>
      <c r="N1269" s="23"/>
      <c r="O1269" s="24"/>
      <c r="P1269" s="24"/>
      <c r="Q1269" s="24"/>
      <c r="R1269" s="24"/>
      <c r="S1269" s="24"/>
      <c r="T1269" s="24"/>
      <c r="U1269" s="41" t="str">
        <f t="shared" si="142"/>
        <v>Student Accident Insurance</v>
      </c>
      <c r="V1269" s="48">
        <f>Budget!L97</f>
        <v>0</v>
      </c>
      <c r="W1269" s="1" t="e">
        <f t="shared" si="139"/>
        <v>#VALUE!</v>
      </c>
      <c r="Z1269" s="1" t="s">
        <v>205</v>
      </c>
      <c r="AA1269" s="1">
        <v>303101</v>
      </c>
    </row>
    <row r="1270" spans="5:27" x14ac:dyDescent="0.2">
      <c r="E1270" s="4" t="e">
        <f t="shared" si="137"/>
        <v>#VALUE!</v>
      </c>
      <c r="G1270" s="9" t="e">
        <f t="shared" si="140"/>
        <v>#VALUE!</v>
      </c>
      <c r="H1270" s="9" t="s">
        <v>205</v>
      </c>
      <c r="I1270" s="22" t="str">
        <f t="shared" si="141"/>
        <v>636605</v>
      </c>
      <c r="J1270" s="22">
        <f t="shared" si="138"/>
        <v>0</v>
      </c>
      <c r="K1270" s="22"/>
      <c r="L1270" s="23"/>
      <c r="M1270" s="22"/>
      <c r="N1270" s="23"/>
      <c r="O1270" s="24"/>
      <c r="P1270" s="24"/>
      <c r="Q1270" s="24"/>
      <c r="R1270" s="24"/>
      <c r="S1270" s="24"/>
      <c r="T1270" s="24"/>
      <c r="U1270" s="41" t="str">
        <f t="shared" si="142"/>
        <v>Telephone/Internet/Cable</v>
      </c>
      <c r="V1270" s="48">
        <f>Budget!L98</f>
        <v>0</v>
      </c>
      <c r="W1270" s="1" t="e">
        <f t="shared" si="139"/>
        <v>#VALUE!</v>
      </c>
      <c r="Z1270" s="1" t="s">
        <v>205</v>
      </c>
      <c r="AA1270" s="1">
        <v>303101</v>
      </c>
    </row>
    <row r="1271" spans="5:27" x14ac:dyDescent="0.2">
      <c r="E1271" s="4" t="e">
        <f t="shared" si="137"/>
        <v>#VALUE!</v>
      </c>
      <c r="G1271" s="9" t="e">
        <f t="shared" si="140"/>
        <v>#VALUE!</v>
      </c>
      <c r="H1271" s="9" t="s">
        <v>205</v>
      </c>
      <c r="I1271" s="22" t="str">
        <f t="shared" si="141"/>
        <v>636701</v>
      </c>
      <c r="J1271" s="22">
        <f t="shared" si="138"/>
        <v>0</v>
      </c>
      <c r="K1271" s="22"/>
      <c r="L1271" s="23"/>
      <c r="M1271" s="22"/>
      <c r="N1271" s="23"/>
      <c r="O1271" s="24"/>
      <c r="P1271" s="24"/>
      <c r="Q1271" s="24"/>
      <c r="R1271" s="24"/>
      <c r="S1271" s="24"/>
      <c r="T1271" s="24"/>
      <c r="U1271" s="41" t="str">
        <f t="shared" si="142"/>
        <v>Administrative Equipment &amp; Furnishings</v>
      </c>
      <c r="V1271" s="48">
        <f>Budget!L99</f>
        <v>0</v>
      </c>
      <c r="W1271" s="1" t="e">
        <f t="shared" si="139"/>
        <v>#VALUE!</v>
      </c>
      <c r="Z1271" s="1" t="s">
        <v>205</v>
      </c>
      <c r="AA1271" s="1">
        <v>303101</v>
      </c>
    </row>
    <row r="1272" spans="5:27" x14ac:dyDescent="0.2">
      <c r="E1272" s="4" t="e">
        <f t="shared" si="137"/>
        <v>#VALUE!</v>
      </c>
      <c r="G1272" s="9" t="e">
        <f t="shared" si="140"/>
        <v>#VALUE!</v>
      </c>
      <c r="H1272" s="9" t="s">
        <v>205</v>
      </c>
      <c r="I1272" s="22" t="str">
        <f t="shared" si="141"/>
        <v>636703</v>
      </c>
      <c r="J1272" s="22">
        <f t="shared" si="138"/>
        <v>0</v>
      </c>
      <c r="K1272" s="22"/>
      <c r="L1272" s="23"/>
      <c r="M1272" s="22"/>
      <c r="N1272" s="23"/>
      <c r="O1272" s="24"/>
      <c r="P1272" s="24"/>
      <c r="Q1272" s="24"/>
      <c r="R1272" s="24"/>
      <c r="S1272" s="24"/>
      <c r="T1272" s="24"/>
      <c r="U1272" s="41" t="str">
        <f t="shared" si="142"/>
        <v>Administrative Equipment, Repairs, &amp; Maintenance</v>
      </c>
      <c r="V1272" s="48">
        <f>Budget!L100</f>
        <v>0</v>
      </c>
      <c r="W1272" s="1" t="e">
        <f t="shared" si="139"/>
        <v>#VALUE!</v>
      </c>
      <c r="Z1272" s="1" t="s">
        <v>205</v>
      </c>
      <c r="AA1272" s="1">
        <v>303101</v>
      </c>
    </row>
    <row r="1273" spans="5:27" x14ac:dyDescent="0.2">
      <c r="E1273" s="4" t="e">
        <f t="shared" si="137"/>
        <v>#VALUE!</v>
      </c>
      <c r="G1273" s="9" t="e">
        <f t="shared" si="140"/>
        <v>#VALUE!</v>
      </c>
      <c r="H1273" s="9" t="s">
        <v>205</v>
      </c>
      <c r="I1273" s="22" t="str">
        <f t="shared" si="141"/>
        <v>656004</v>
      </c>
      <c r="J1273" s="22">
        <f t="shared" si="138"/>
        <v>0</v>
      </c>
      <c r="K1273" s="22"/>
      <c r="L1273" s="23"/>
      <c r="M1273" s="22"/>
      <c r="N1273" s="23"/>
      <c r="O1273" s="24"/>
      <c r="P1273" s="24"/>
      <c r="Q1273" s="24"/>
      <c r="R1273" s="24"/>
      <c r="S1273" s="24"/>
      <c r="T1273" s="24"/>
      <c r="U1273" s="41" t="str">
        <f t="shared" si="142"/>
        <v>Instructional Salaries - Contracted</v>
      </c>
      <c r="V1273" s="48">
        <f>Budget!L101</f>
        <v>0</v>
      </c>
      <c r="W1273" s="1" t="e">
        <f t="shared" si="139"/>
        <v>#VALUE!</v>
      </c>
      <c r="Z1273" s="1" t="s">
        <v>205</v>
      </c>
      <c r="AA1273" s="1">
        <v>303101</v>
      </c>
    </row>
    <row r="1274" spans="5:27" x14ac:dyDescent="0.2">
      <c r="E1274" s="4" t="e">
        <f t="shared" si="137"/>
        <v>#VALUE!</v>
      </c>
      <c r="G1274" s="9" t="e">
        <f t="shared" si="140"/>
        <v>#VALUE!</v>
      </c>
      <c r="H1274" s="9" t="s">
        <v>205</v>
      </c>
      <c r="I1274" s="22" t="str">
        <f t="shared" si="141"/>
        <v>656008</v>
      </c>
      <c r="J1274" s="22">
        <f t="shared" si="138"/>
        <v>0</v>
      </c>
      <c r="K1274" s="22"/>
      <c r="L1274" s="23"/>
      <c r="M1274" s="22"/>
      <c r="N1274" s="23"/>
      <c r="O1274" s="24"/>
      <c r="P1274" s="24"/>
      <c r="Q1274" s="24"/>
      <c r="R1274" s="24"/>
      <c r="S1274" s="24"/>
      <c r="T1274" s="24"/>
      <c r="U1274" s="41" t="str">
        <f t="shared" si="142"/>
        <v>Substitute Salaries</v>
      </c>
      <c r="V1274" s="48">
        <f>Budget!L102</f>
        <v>0</v>
      </c>
      <c r="W1274" s="1" t="e">
        <f t="shared" si="139"/>
        <v>#VALUE!</v>
      </c>
      <c r="Z1274" s="1" t="s">
        <v>205</v>
      </c>
      <c r="AA1274" s="1">
        <v>303101</v>
      </c>
    </row>
    <row r="1275" spans="5:27" x14ac:dyDescent="0.2">
      <c r="E1275" s="4" t="e">
        <f t="shared" si="137"/>
        <v>#VALUE!</v>
      </c>
      <c r="G1275" s="9" t="e">
        <f t="shared" si="140"/>
        <v>#VALUE!</v>
      </c>
      <c r="H1275" s="9" t="s">
        <v>205</v>
      </c>
      <c r="I1275" s="22" t="str">
        <f t="shared" si="141"/>
        <v>656009</v>
      </c>
      <c r="J1275" s="22">
        <f t="shared" si="138"/>
        <v>0</v>
      </c>
      <c r="K1275" s="22"/>
      <c r="L1275" s="23"/>
      <c r="M1275" s="22"/>
      <c r="N1275" s="23"/>
      <c r="O1275" s="24"/>
      <c r="P1275" s="24"/>
      <c r="Q1275" s="24"/>
      <c r="R1275" s="24"/>
      <c r="S1275" s="24"/>
      <c r="T1275" s="24"/>
      <c r="U1275" s="41" t="str">
        <f t="shared" si="142"/>
        <v>Non-Contracted Instructional Salaries</v>
      </c>
      <c r="V1275" s="48">
        <f>Budget!L103</f>
        <v>0</v>
      </c>
      <c r="W1275" s="1" t="e">
        <f t="shared" si="139"/>
        <v>#VALUE!</v>
      </c>
      <c r="Z1275" s="1" t="s">
        <v>205</v>
      </c>
      <c r="AA1275" s="1">
        <v>303101</v>
      </c>
    </row>
    <row r="1276" spans="5:27" x14ac:dyDescent="0.2">
      <c r="E1276" s="4" t="e">
        <f t="shared" si="137"/>
        <v>#VALUE!</v>
      </c>
      <c r="G1276" s="9" t="e">
        <f t="shared" si="140"/>
        <v>#VALUE!</v>
      </c>
      <c r="H1276" s="9" t="s">
        <v>205</v>
      </c>
      <c r="I1276" s="22" t="str">
        <f t="shared" si="141"/>
        <v>656101</v>
      </c>
      <c r="J1276" s="22">
        <f t="shared" si="138"/>
        <v>0</v>
      </c>
      <c r="K1276" s="22"/>
      <c r="L1276" s="23"/>
      <c r="M1276" s="22"/>
      <c r="N1276" s="23"/>
      <c r="O1276" s="24"/>
      <c r="P1276" s="24"/>
      <c r="Q1276" s="24"/>
      <c r="R1276" s="24"/>
      <c r="S1276" s="24"/>
      <c r="T1276" s="24"/>
      <c r="U1276" s="41" t="str">
        <f t="shared" si="142"/>
        <v>SS Taxes, Employer Share - Instructional</v>
      </c>
      <c r="V1276" s="48">
        <f>Budget!L104</f>
        <v>0</v>
      </c>
      <c r="W1276" s="1" t="e">
        <f t="shared" si="139"/>
        <v>#VALUE!</v>
      </c>
      <c r="Z1276" s="1" t="s">
        <v>205</v>
      </c>
      <c r="AA1276" s="1">
        <v>303101</v>
      </c>
    </row>
    <row r="1277" spans="5:27" x14ac:dyDescent="0.2">
      <c r="E1277" s="4" t="e">
        <f t="shared" si="137"/>
        <v>#VALUE!</v>
      </c>
      <c r="G1277" s="9" t="e">
        <f t="shared" si="140"/>
        <v>#VALUE!</v>
      </c>
      <c r="H1277" s="9" t="s">
        <v>205</v>
      </c>
      <c r="I1277" s="22" t="str">
        <f t="shared" si="141"/>
        <v>656102</v>
      </c>
      <c r="J1277" s="22">
        <f t="shared" si="138"/>
        <v>0</v>
      </c>
      <c r="K1277" s="22"/>
      <c r="L1277" s="23"/>
      <c r="M1277" s="22"/>
      <c r="N1277" s="23"/>
      <c r="O1277" s="24"/>
      <c r="P1277" s="24"/>
      <c r="Q1277" s="24"/>
      <c r="R1277" s="24"/>
      <c r="S1277" s="24"/>
      <c r="T1277" s="24"/>
      <c r="U1277" s="41" t="str">
        <f t="shared" si="142"/>
        <v>Life &amp; Disability Insurance - Instructional</v>
      </c>
      <c r="V1277" s="48">
        <f>Budget!L105</f>
        <v>0</v>
      </c>
      <c r="W1277" s="1" t="e">
        <f t="shared" si="139"/>
        <v>#VALUE!</v>
      </c>
      <c r="Z1277" s="1" t="s">
        <v>205</v>
      </c>
      <c r="AA1277" s="1">
        <v>303101</v>
      </c>
    </row>
    <row r="1278" spans="5:27" x14ac:dyDescent="0.2">
      <c r="E1278" s="4" t="e">
        <f t="shared" si="137"/>
        <v>#VALUE!</v>
      </c>
      <c r="G1278" s="9" t="e">
        <f t="shared" si="140"/>
        <v>#VALUE!</v>
      </c>
      <c r="H1278" s="9" t="s">
        <v>205</v>
      </c>
      <c r="I1278" s="22" t="str">
        <f t="shared" si="141"/>
        <v>656104</v>
      </c>
      <c r="J1278" s="22">
        <f t="shared" si="138"/>
        <v>0</v>
      </c>
      <c r="K1278" s="22"/>
      <c r="L1278" s="23"/>
      <c r="M1278" s="22"/>
      <c r="N1278" s="23"/>
      <c r="O1278" s="24"/>
      <c r="P1278" s="24"/>
      <c r="Q1278" s="24"/>
      <c r="R1278" s="24"/>
      <c r="S1278" s="24"/>
      <c r="T1278" s="24"/>
      <c r="U1278" s="41" t="str">
        <f t="shared" si="142"/>
        <v>Vision Insurance - Instructional</v>
      </c>
      <c r="V1278" s="48">
        <f>Budget!L106</f>
        <v>0</v>
      </c>
      <c r="W1278" s="1" t="e">
        <f t="shared" si="139"/>
        <v>#VALUE!</v>
      </c>
      <c r="Z1278" s="1" t="s">
        <v>205</v>
      </c>
      <c r="AA1278" s="1">
        <v>303101</v>
      </c>
    </row>
    <row r="1279" spans="5:27" x14ac:dyDescent="0.2">
      <c r="E1279" s="4" t="e">
        <f t="shared" si="137"/>
        <v>#VALUE!</v>
      </c>
      <c r="G1279" s="9" t="e">
        <f t="shared" si="140"/>
        <v>#VALUE!</v>
      </c>
      <c r="H1279" s="9" t="s">
        <v>205</v>
      </c>
      <c r="I1279" s="22" t="str">
        <f t="shared" si="141"/>
        <v>656106</v>
      </c>
      <c r="J1279" s="22">
        <f t="shared" si="138"/>
        <v>0</v>
      </c>
      <c r="K1279" s="22"/>
      <c r="L1279" s="23"/>
      <c r="M1279" s="22"/>
      <c r="N1279" s="23"/>
      <c r="O1279" s="24"/>
      <c r="P1279" s="24"/>
      <c r="Q1279" s="24"/>
      <c r="R1279" s="24"/>
      <c r="S1279" s="24"/>
      <c r="T1279" s="24"/>
      <c r="U1279" s="41" t="str">
        <f t="shared" si="142"/>
        <v>Retirement - Instructional</v>
      </c>
      <c r="V1279" s="48">
        <f>Budget!L107</f>
        <v>0</v>
      </c>
      <c r="W1279" s="1" t="e">
        <f t="shared" si="139"/>
        <v>#VALUE!</v>
      </c>
      <c r="Z1279" s="1" t="s">
        <v>205</v>
      </c>
      <c r="AA1279" s="1">
        <v>303101</v>
      </c>
    </row>
    <row r="1280" spans="5:27" x14ac:dyDescent="0.2">
      <c r="E1280" s="4" t="e">
        <f t="shared" si="137"/>
        <v>#VALUE!</v>
      </c>
      <c r="G1280" s="9" t="e">
        <f t="shared" si="140"/>
        <v>#VALUE!</v>
      </c>
      <c r="H1280" s="9" t="s">
        <v>205</v>
      </c>
      <c r="I1280" s="22" t="str">
        <f t="shared" si="141"/>
        <v>656111</v>
      </c>
      <c r="J1280" s="22">
        <f t="shared" si="138"/>
        <v>0</v>
      </c>
      <c r="K1280" s="22"/>
      <c r="L1280" s="23"/>
      <c r="M1280" s="22"/>
      <c r="N1280" s="23"/>
      <c r="O1280" s="24"/>
      <c r="P1280" s="24"/>
      <c r="Q1280" s="24"/>
      <c r="R1280" s="24"/>
      <c r="S1280" s="24"/>
      <c r="T1280" s="24"/>
      <c r="U1280" s="41" t="str">
        <f t="shared" si="142"/>
        <v>Health Insurance - Instructional</v>
      </c>
      <c r="V1280" s="48">
        <f>Budget!L108</f>
        <v>0</v>
      </c>
      <c r="W1280" s="1" t="e">
        <f t="shared" si="139"/>
        <v>#VALUE!</v>
      </c>
      <c r="Z1280" s="1" t="s">
        <v>205</v>
      </c>
      <c r="AA1280" s="1">
        <v>303101</v>
      </c>
    </row>
    <row r="1281" spans="5:27" x14ac:dyDescent="0.2">
      <c r="E1281" s="4" t="e">
        <f t="shared" si="137"/>
        <v>#VALUE!</v>
      </c>
      <c r="G1281" s="9" t="e">
        <f t="shared" si="140"/>
        <v>#VALUE!</v>
      </c>
      <c r="H1281" s="9" t="s">
        <v>205</v>
      </c>
      <c r="I1281" s="22" t="str">
        <f t="shared" si="141"/>
        <v>676221</v>
      </c>
      <c r="J1281" s="22">
        <f t="shared" si="138"/>
        <v>0</v>
      </c>
      <c r="K1281" s="22"/>
      <c r="L1281" s="23"/>
      <c r="M1281" s="22"/>
      <c r="N1281" s="23"/>
      <c r="O1281" s="24"/>
      <c r="P1281" s="24"/>
      <c r="Q1281" s="24"/>
      <c r="R1281" s="24"/>
      <c r="S1281" s="24"/>
      <c r="T1281" s="24"/>
      <c r="U1281" s="41" t="str">
        <f t="shared" si="142"/>
        <v>Instructional Staff Development Expenditures</v>
      </c>
      <c r="V1281" s="48">
        <f>Budget!L109</f>
        <v>0</v>
      </c>
      <c r="W1281" s="1" t="e">
        <f t="shared" si="139"/>
        <v>#VALUE!</v>
      </c>
      <c r="Z1281" s="1" t="s">
        <v>205</v>
      </c>
      <c r="AA1281" s="1">
        <v>303101</v>
      </c>
    </row>
    <row r="1282" spans="5:27" x14ac:dyDescent="0.2">
      <c r="E1282" s="4" t="e">
        <f t="shared" si="137"/>
        <v>#VALUE!</v>
      </c>
      <c r="G1282" s="9" t="e">
        <f t="shared" si="140"/>
        <v>#VALUE!</v>
      </c>
      <c r="H1282" s="9" t="s">
        <v>205</v>
      </c>
      <c r="I1282" s="22" t="str">
        <f t="shared" si="141"/>
        <v>676306</v>
      </c>
      <c r="J1282" s="22">
        <f t="shared" si="138"/>
        <v>0</v>
      </c>
      <c r="K1282" s="22"/>
      <c r="L1282" s="23"/>
      <c r="M1282" s="22"/>
      <c r="N1282" s="23"/>
      <c r="O1282" s="24"/>
      <c r="P1282" s="24"/>
      <c r="Q1282" s="24"/>
      <c r="R1282" s="24"/>
      <c r="S1282" s="24"/>
      <c r="T1282" s="24"/>
      <c r="U1282" s="41" t="str">
        <f t="shared" si="142"/>
        <v>Copier</v>
      </c>
      <c r="V1282" s="48">
        <f>Budget!L110</f>
        <v>0</v>
      </c>
      <c r="W1282" s="1" t="e">
        <f t="shared" si="139"/>
        <v>#VALUE!</v>
      </c>
      <c r="Z1282" s="1" t="s">
        <v>205</v>
      </c>
      <c r="AA1282" s="1">
        <v>303101</v>
      </c>
    </row>
    <row r="1283" spans="5:27" x14ac:dyDescent="0.2">
      <c r="E1283" s="4" t="e">
        <f t="shared" si="137"/>
        <v>#VALUE!</v>
      </c>
      <c r="G1283" s="9" t="e">
        <f t="shared" si="140"/>
        <v>#VALUE!</v>
      </c>
      <c r="H1283" s="9" t="s">
        <v>205</v>
      </c>
      <c r="I1283" s="22" t="str">
        <f t="shared" si="141"/>
        <v>676312</v>
      </c>
      <c r="J1283" s="22">
        <f t="shared" si="138"/>
        <v>0</v>
      </c>
      <c r="K1283" s="22"/>
      <c r="L1283" s="23"/>
      <c r="M1283" s="22"/>
      <c r="N1283" s="23"/>
      <c r="O1283" s="24"/>
      <c r="P1283" s="24"/>
      <c r="Q1283" s="24"/>
      <c r="R1283" s="24"/>
      <c r="S1283" s="24"/>
      <c r="T1283" s="24"/>
      <c r="U1283" s="41" t="str">
        <f t="shared" si="142"/>
        <v>Testing</v>
      </c>
      <c r="V1283" s="48">
        <f>Budget!L111</f>
        <v>0</v>
      </c>
      <c r="W1283" s="1" t="e">
        <f t="shared" si="139"/>
        <v>#VALUE!</v>
      </c>
      <c r="Z1283" s="1" t="s">
        <v>205</v>
      </c>
      <c r="AA1283" s="1">
        <v>303101</v>
      </c>
    </row>
    <row r="1284" spans="5:27" x14ac:dyDescent="0.2">
      <c r="E1284" s="4" t="e">
        <f t="shared" si="137"/>
        <v>#VALUE!</v>
      </c>
      <c r="G1284" s="9" t="e">
        <f t="shared" si="140"/>
        <v>#VALUE!</v>
      </c>
      <c r="H1284" s="9" t="s">
        <v>205</v>
      </c>
      <c r="I1284" s="22" t="str">
        <f t="shared" si="141"/>
        <v>676320</v>
      </c>
      <c r="J1284" s="22">
        <f t="shared" si="138"/>
        <v>0</v>
      </c>
      <c r="K1284" s="22"/>
      <c r="L1284" s="23"/>
      <c r="M1284" s="22"/>
      <c r="N1284" s="23"/>
      <c r="O1284" s="24"/>
      <c r="P1284" s="24"/>
      <c r="Q1284" s="24"/>
      <c r="R1284" s="24"/>
      <c r="S1284" s="24"/>
      <c r="T1284" s="24"/>
      <c r="U1284" s="41" t="str">
        <f t="shared" si="142"/>
        <v>Departmental Expenditures</v>
      </c>
      <c r="V1284" s="48">
        <f>Budget!L112</f>
        <v>0</v>
      </c>
      <c r="W1284" s="1" t="e">
        <f t="shared" si="139"/>
        <v>#VALUE!</v>
      </c>
      <c r="Z1284" s="1" t="s">
        <v>205</v>
      </c>
      <c r="AA1284" s="1">
        <v>303101</v>
      </c>
    </row>
    <row r="1285" spans="5:27" x14ac:dyDescent="0.2">
      <c r="E1285" s="4" t="e">
        <f t="shared" si="137"/>
        <v>#VALUE!</v>
      </c>
      <c r="G1285" s="9" t="e">
        <f t="shared" si="140"/>
        <v>#VALUE!</v>
      </c>
      <c r="H1285" s="9" t="s">
        <v>205</v>
      </c>
      <c r="I1285" s="22" t="str">
        <f t="shared" si="141"/>
        <v>676330</v>
      </c>
      <c r="J1285" s="22">
        <f t="shared" si="138"/>
        <v>0</v>
      </c>
      <c r="K1285" s="22"/>
      <c r="L1285" s="23"/>
      <c r="M1285" s="22"/>
      <c r="N1285" s="23"/>
      <c r="O1285" s="24"/>
      <c r="P1285" s="24"/>
      <c r="Q1285" s="24"/>
      <c r="R1285" s="24"/>
      <c r="S1285" s="24"/>
      <c r="T1285" s="24"/>
      <c r="U1285" s="41" t="str">
        <f t="shared" si="142"/>
        <v>Instructional Supplies</v>
      </c>
      <c r="V1285" s="48">
        <f>Budget!L113</f>
        <v>0</v>
      </c>
      <c r="W1285" s="1" t="e">
        <f t="shared" si="139"/>
        <v>#VALUE!</v>
      </c>
      <c r="Z1285" s="1" t="s">
        <v>205</v>
      </c>
      <c r="AA1285" s="1">
        <v>303101</v>
      </c>
    </row>
    <row r="1286" spans="5:27" x14ac:dyDescent="0.2">
      <c r="E1286" s="4" t="e">
        <f t="shared" si="137"/>
        <v>#VALUE!</v>
      </c>
      <c r="G1286" s="9" t="e">
        <f t="shared" si="140"/>
        <v>#VALUE!</v>
      </c>
      <c r="H1286" s="9" t="s">
        <v>205</v>
      </c>
      <c r="I1286" s="22" t="str">
        <f t="shared" si="141"/>
        <v>676331</v>
      </c>
      <c r="J1286" s="22">
        <f t="shared" si="138"/>
        <v>0</v>
      </c>
      <c r="K1286" s="22"/>
      <c r="L1286" s="23"/>
      <c r="M1286" s="22"/>
      <c r="N1286" s="23"/>
      <c r="O1286" s="24"/>
      <c r="P1286" s="24"/>
      <c r="Q1286" s="24"/>
      <c r="R1286" s="24"/>
      <c r="S1286" s="24"/>
      <c r="T1286" s="24"/>
      <c r="U1286" s="41" t="str">
        <f t="shared" si="142"/>
        <v>Instructional Materials</v>
      </c>
      <c r="V1286" s="48">
        <f>Budget!L114</f>
        <v>0</v>
      </c>
      <c r="W1286" s="1" t="e">
        <f t="shared" si="139"/>
        <v>#VALUE!</v>
      </c>
      <c r="Z1286" s="1" t="s">
        <v>205</v>
      </c>
      <c r="AA1286" s="1">
        <v>303101</v>
      </c>
    </row>
    <row r="1287" spans="5:27" x14ac:dyDescent="0.2">
      <c r="E1287" s="4" t="e">
        <f t="shared" si="137"/>
        <v>#VALUE!</v>
      </c>
      <c r="G1287" s="9" t="e">
        <f t="shared" si="140"/>
        <v>#VALUE!</v>
      </c>
      <c r="H1287" s="9" t="s">
        <v>205</v>
      </c>
      <c r="I1287" s="22" t="str">
        <f t="shared" si="141"/>
        <v>676332</v>
      </c>
      <c r="J1287" s="22">
        <f t="shared" si="138"/>
        <v>0</v>
      </c>
      <c r="K1287" s="22"/>
      <c r="L1287" s="23"/>
      <c r="M1287" s="22"/>
      <c r="N1287" s="23"/>
      <c r="O1287" s="24"/>
      <c r="P1287" s="24"/>
      <c r="Q1287" s="24"/>
      <c r="R1287" s="24"/>
      <c r="S1287" s="24"/>
      <c r="T1287" s="24"/>
      <c r="U1287" s="41" t="str">
        <f t="shared" si="142"/>
        <v>Textbooks</v>
      </c>
      <c r="V1287" s="48">
        <f>Budget!L115</f>
        <v>0</v>
      </c>
      <c r="W1287" s="1" t="e">
        <f t="shared" si="139"/>
        <v>#VALUE!</v>
      </c>
      <c r="Z1287" s="1" t="s">
        <v>205</v>
      </c>
      <c r="AA1287" s="1">
        <v>303101</v>
      </c>
    </row>
    <row r="1288" spans="5:27" x14ac:dyDescent="0.2">
      <c r="E1288" s="4" t="e">
        <f t="shared" si="137"/>
        <v>#VALUE!</v>
      </c>
      <c r="G1288" s="9" t="e">
        <f t="shared" si="140"/>
        <v>#VALUE!</v>
      </c>
      <c r="H1288" s="9" t="s">
        <v>205</v>
      </c>
      <c r="I1288" s="22" t="str">
        <f t="shared" si="141"/>
        <v>676333</v>
      </c>
      <c r="J1288" s="22">
        <f t="shared" si="138"/>
        <v>0</v>
      </c>
      <c r="K1288" s="22"/>
      <c r="L1288" s="23"/>
      <c r="M1288" s="22"/>
      <c r="N1288" s="23"/>
      <c r="O1288" s="24"/>
      <c r="P1288" s="24"/>
      <c r="Q1288" s="24"/>
      <c r="R1288" s="24"/>
      <c r="S1288" s="24"/>
      <c r="T1288" s="24"/>
      <c r="U1288" s="41" t="str">
        <f t="shared" si="142"/>
        <v>Textbooks, Consumable</v>
      </c>
      <c r="V1288" s="48">
        <f>Budget!L116</f>
        <v>0</v>
      </c>
      <c r="W1288" s="1" t="e">
        <f t="shared" si="139"/>
        <v>#VALUE!</v>
      </c>
      <c r="Z1288" s="1" t="s">
        <v>205</v>
      </c>
      <c r="AA1288" s="1">
        <v>303101</v>
      </c>
    </row>
    <row r="1289" spans="5:27" x14ac:dyDescent="0.2">
      <c r="E1289" s="4" t="e">
        <f t="shared" si="137"/>
        <v>#VALUE!</v>
      </c>
      <c r="G1289" s="9" t="e">
        <f t="shared" si="140"/>
        <v>#VALUE!</v>
      </c>
      <c r="H1289" s="9" t="s">
        <v>205</v>
      </c>
      <c r="I1289" s="22" t="str">
        <f t="shared" si="141"/>
        <v>676350</v>
      </c>
      <c r="J1289" s="22">
        <f t="shared" si="138"/>
        <v>0</v>
      </c>
      <c r="K1289" s="22"/>
      <c r="L1289" s="23"/>
      <c r="M1289" s="22"/>
      <c r="N1289" s="23"/>
      <c r="O1289" s="24"/>
      <c r="P1289" s="24"/>
      <c r="Q1289" s="24"/>
      <c r="R1289" s="24"/>
      <c r="S1289" s="24"/>
      <c r="T1289" s="24"/>
      <c r="U1289" s="41" t="str">
        <f t="shared" si="142"/>
        <v>Miscellaneous Instructional Expenditures</v>
      </c>
      <c r="V1289" s="48">
        <f>Budget!L117</f>
        <v>0</v>
      </c>
      <c r="W1289" s="1" t="e">
        <f t="shared" si="139"/>
        <v>#VALUE!</v>
      </c>
      <c r="Z1289" s="1" t="s">
        <v>205</v>
      </c>
      <c r="AA1289" s="1">
        <v>303101</v>
      </c>
    </row>
    <row r="1290" spans="5:27" x14ac:dyDescent="0.2">
      <c r="E1290" s="4" t="e">
        <f t="shared" si="137"/>
        <v>#VALUE!</v>
      </c>
      <c r="G1290" s="9" t="e">
        <f t="shared" si="140"/>
        <v>#VALUE!</v>
      </c>
      <c r="H1290" s="9" t="s">
        <v>205</v>
      </c>
      <c r="I1290" s="22" t="str">
        <f t="shared" si="141"/>
        <v>676405</v>
      </c>
      <c r="J1290" s="22">
        <f t="shared" si="138"/>
        <v>0</v>
      </c>
      <c r="K1290" s="22"/>
      <c r="L1290" s="23"/>
      <c r="M1290" s="22"/>
      <c r="N1290" s="23"/>
      <c r="O1290" s="24"/>
      <c r="P1290" s="24"/>
      <c r="Q1290" s="24"/>
      <c r="R1290" s="24"/>
      <c r="S1290" s="24"/>
      <c r="T1290" s="24"/>
      <c r="U1290" s="41" t="str">
        <f t="shared" si="142"/>
        <v>FacultyTravel, Conferences, Conventions</v>
      </c>
      <c r="V1290" s="48">
        <f>Budget!L118</f>
        <v>0</v>
      </c>
      <c r="W1290" s="1" t="e">
        <f t="shared" si="139"/>
        <v>#VALUE!</v>
      </c>
      <c r="Z1290" s="1" t="s">
        <v>205</v>
      </c>
      <c r="AA1290" s="1">
        <v>303101</v>
      </c>
    </row>
    <row r="1291" spans="5:27" x14ac:dyDescent="0.2">
      <c r="E1291" s="4" t="e">
        <f t="shared" si="137"/>
        <v>#VALUE!</v>
      </c>
      <c r="G1291" s="9" t="e">
        <f t="shared" si="140"/>
        <v>#VALUE!</v>
      </c>
      <c r="H1291" s="9" t="s">
        <v>205</v>
      </c>
      <c r="I1291" s="22" t="str">
        <f t="shared" si="141"/>
        <v>676701</v>
      </c>
      <c r="J1291" s="22">
        <f t="shared" si="138"/>
        <v>0</v>
      </c>
      <c r="K1291" s="22"/>
      <c r="L1291" s="23"/>
      <c r="M1291" s="22"/>
      <c r="N1291" s="23"/>
      <c r="O1291" s="24"/>
      <c r="P1291" s="24"/>
      <c r="Q1291" s="24"/>
      <c r="R1291" s="24"/>
      <c r="S1291" s="24"/>
      <c r="T1291" s="24"/>
      <c r="U1291" s="41" t="str">
        <f t="shared" si="142"/>
        <v>General Instructional Equipment &amp; Furnishings</v>
      </c>
      <c r="V1291" s="48">
        <f>Budget!L119</f>
        <v>0</v>
      </c>
      <c r="W1291" s="1" t="e">
        <f t="shared" si="139"/>
        <v>#VALUE!</v>
      </c>
      <c r="Z1291" s="1" t="s">
        <v>205</v>
      </c>
      <c r="AA1291" s="1">
        <v>303101</v>
      </c>
    </row>
    <row r="1292" spans="5:27" x14ac:dyDescent="0.2">
      <c r="E1292" s="4" t="e">
        <f t="shared" si="137"/>
        <v>#VALUE!</v>
      </c>
      <c r="G1292" s="9" t="e">
        <f t="shared" si="140"/>
        <v>#VALUE!</v>
      </c>
      <c r="H1292" s="9" t="s">
        <v>205</v>
      </c>
      <c r="I1292" s="22" t="str">
        <f t="shared" si="141"/>
        <v>696303</v>
      </c>
      <c r="J1292" s="22">
        <f t="shared" si="138"/>
        <v>0</v>
      </c>
      <c r="K1292" s="22"/>
      <c r="L1292" s="23"/>
      <c r="M1292" s="22"/>
      <c r="N1292" s="23"/>
      <c r="O1292" s="24"/>
      <c r="P1292" s="24"/>
      <c r="Q1292" s="24"/>
      <c r="R1292" s="24"/>
      <c r="S1292" s="24"/>
      <c r="T1292" s="24"/>
      <c r="U1292" s="41" t="str">
        <f t="shared" si="142"/>
        <v>Books and Periodicals</v>
      </c>
      <c r="V1292" s="48">
        <f>Budget!L120</f>
        <v>0</v>
      </c>
      <c r="W1292" s="1" t="e">
        <f t="shared" si="139"/>
        <v>#VALUE!</v>
      </c>
      <c r="Z1292" s="1" t="s">
        <v>205</v>
      </c>
      <c r="AA1292" s="1">
        <v>303101</v>
      </c>
    </row>
    <row r="1293" spans="5:27" x14ac:dyDescent="0.2">
      <c r="E1293" s="4" t="e">
        <f t="shared" si="137"/>
        <v>#VALUE!</v>
      </c>
      <c r="G1293" s="9" t="e">
        <f t="shared" si="140"/>
        <v>#VALUE!</v>
      </c>
      <c r="H1293" s="9" t="s">
        <v>205</v>
      </c>
      <c r="I1293" s="22" t="str">
        <f t="shared" si="141"/>
        <v>696308</v>
      </c>
      <c r="J1293" s="22">
        <f t="shared" si="138"/>
        <v>0</v>
      </c>
      <c r="K1293" s="22"/>
      <c r="L1293" s="23"/>
      <c r="M1293" s="22"/>
      <c r="N1293" s="23"/>
      <c r="O1293" s="24"/>
      <c r="P1293" s="24"/>
      <c r="Q1293" s="24"/>
      <c r="R1293" s="24"/>
      <c r="S1293" s="24"/>
      <c r="T1293" s="24"/>
      <c r="U1293" s="41" t="str">
        <f t="shared" si="142"/>
        <v>Technology Services / Supplies</v>
      </c>
      <c r="V1293" s="48">
        <f>Budget!L121</f>
        <v>0</v>
      </c>
      <c r="W1293" s="1" t="e">
        <f t="shared" si="139"/>
        <v>#VALUE!</v>
      </c>
      <c r="Z1293" s="1" t="s">
        <v>205</v>
      </c>
      <c r="AA1293" s="1">
        <v>303101</v>
      </c>
    </row>
    <row r="1294" spans="5:27" x14ac:dyDescent="0.2">
      <c r="E1294" s="4" t="e">
        <f t="shared" si="137"/>
        <v>#VALUE!</v>
      </c>
      <c r="G1294" s="9" t="e">
        <f t="shared" si="140"/>
        <v>#VALUE!</v>
      </c>
      <c r="H1294" s="9" t="s">
        <v>205</v>
      </c>
      <c r="I1294" s="22" t="str">
        <f t="shared" si="141"/>
        <v>696350</v>
      </c>
      <c r="J1294" s="22">
        <f t="shared" si="138"/>
        <v>0</v>
      </c>
      <c r="K1294" s="22"/>
      <c r="L1294" s="23"/>
      <c r="M1294" s="22"/>
      <c r="N1294" s="23"/>
      <c r="O1294" s="24"/>
      <c r="P1294" s="24"/>
      <c r="Q1294" s="24"/>
      <c r="R1294" s="24"/>
      <c r="S1294" s="24"/>
      <c r="T1294" s="24"/>
      <c r="U1294" s="41" t="str">
        <f t="shared" si="142"/>
        <v>Miscellaneous Library / Media Expenditures</v>
      </c>
      <c r="V1294" s="48">
        <f>Budget!L122</f>
        <v>0</v>
      </c>
      <c r="W1294" s="1" t="e">
        <f t="shared" si="139"/>
        <v>#VALUE!</v>
      </c>
      <c r="Z1294" s="1" t="s">
        <v>205</v>
      </c>
      <c r="AA1294" s="1">
        <v>303101</v>
      </c>
    </row>
    <row r="1295" spans="5:27" x14ac:dyDescent="0.2">
      <c r="E1295" s="4" t="e">
        <f t="shared" si="137"/>
        <v>#VALUE!</v>
      </c>
      <c r="G1295" s="9" t="e">
        <f t="shared" si="140"/>
        <v>#VALUE!</v>
      </c>
      <c r="H1295" s="9" t="s">
        <v>205</v>
      </c>
      <c r="I1295" s="22" t="str">
        <f t="shared" si="141"/>
        <v>696701</v>
      </c>
      <c r="J1295" s="22">
        <f t="shared" si="138"/>
        <v>0</v>
      </c>
      <c r="K1295" s="22"/>
      <c r="L1295" s="23"/>
      <c r="M1295" s="22"/>
      <c r="N1295" s="23"/>
      <c r="O1295" s="24"/>
      <c r="P1295" s="24"/>
      <c r="Q1295" s="24"/>
      <c r="R1295" s="24"/>
      <c r="S1295" s="24"/>
      <c r="T1295" s="24"/>
      <c r="U1295" s="41" t="str">
        <f t="shared" si="142"/>
        <v>Minor Technology Equipment</v>
      </c>
      <c r="V1295" s="48">
        <f>Budget!L123</f>
        <v>0</v>
      </c>
      <c r="W1295" s="1" t="e">
        <f t="shared" si="139"/>
        <v>#VALUE!</v>
      </c>
      <c r="Z1295" s="1" t="s">
        <v>205</v>
      </c>
      <c r="AA1295" s="1">
        <v>303101</v>
      </c>
    </row>
    <row r="1296" spans="5:27" x14ac:dyDescent="0.2">
      <c r="E1296" s="4" t="e">
        <f t="shared" si="137"/>
        <v>#VALUE!</v>
      </c>
      <c r="G1296" s="9" t="e">
        <f t="shared" si="140"/>
        <v>#VALUE!</v>
      </c>
      <c r="H1296" s="9" t="s">
        <v>205</v>
      </c>
      <c r="I1296" s="22" t="str">
        <f t="shared" si="141"/>
        <v>716004</v>
      </c>
      <c r="J1296" s="22">
        <f t="shared" si="138"/>
        <v>0</v>
      </c>
      <c r="K1296" s="22"/>
      <c r="L1296" s="23"/>
      <c r="M1296" s="22"/>
      <c r="N1296" s="23"/>
      <c r="O1296" s="24"/>
      <c r="P1296" s="24"/>
      <c r="Q1296" s="24"/>
      <c r="R1296" s="24"/>
      <c r="S1296" s="24"/>
      <c r="T1296" s="24"/>
      <c r="U1296" s="41" t="str">
        <f t="shared" si="142"/>
        <v>Maintenance/Janitorial Salaries</v>
      </c>
      <c r="V1296" s="48">
        <f>Budget!L124</f>
        <v>0</v>
      </c>
      <c r="W1296" s="1" t="e">
        <f t="shared" si="139"/>
        <v>#VALUE!</v>
      </c>
      <c r="Z1296" s="1" t="s">
        <v>205</v>
      </c>
      <c r="AA1296" s="1">
        <v>303101</v>
      </c>
    </row>
    <row r="1297" spans="5:27" x14ac:dyDescent="0.2">
      <c r="E1297" s="4" t="e">
        <f t="shared" si="137"/>
        <v>#VALUE!</v>
      </c>
      <c r="G1297" s="9" t="e">
        <f t="shared" si="140"/>
        <v>#VALUE!</v>
      </c>
      <c r="H1297" s="9" t="s">
        <v>205</v>
      </c>
      <c r="I1297" s="22" t="str">
        <f t="shared" si="141"/>
        <v>716101</v>
      </c>
      <c r="J1297" s="22">
        <f t="shared" si="138"/>
        <v>0</v>
      </c>
      <c r="K1297" s="22"/>
      <c r="L1297" s="23"/>
      <c r="M1297" s="22"/>
      <c r="N1297" s="23"/>
      <c r="O1297" s="24"/>
      <c r="P1297" s="24"/>
      <c r="Q1297" s="24"/>
      <c r="R1297" s="24"/>
      <c r="S1297" s="24"/>
      <c r="T1297" s="24"/>
      <c r="U1297" s="41" t="str">
        <f t="shared" si="142"/>
        <v>SS Taxes, Employer Share - Maintenance</v>
      </c>
      <c r="V1297" s="48">
        <f>Budget!L125</f>
        <v>0</v>
      </c>
      <c r="W1297" s="1" t="e">
        <f t="shared" si="139"/>
        <v>#VALUE!</v>
      </c>
      <c r="Z1297" s="1" t="s">
        <v>205</v>
      </c>
      <c r="AA1297" s="1">
        <v>303101</v>
      </c>
    </row>
    <row r="1298" spans="5:27" x14ac:dyDescent="0.2">
      <c r="E1298" s="4" t="e">
        <f t="shared" si="137"/>
        <v>#VALUE!</v>
      </c>
      <c r="G1298" s="9" t="e">
        <f t="shared" si="140"/>
        <v>#VALUE!</v>
      </c>
      <c r="H1298" s="9" t="s">
        <v>205</v>
      </c>
      <c r="I1298" s="22" t="str">
        <f t="shared" si="141"/>
        <v>716102</v>
      </c>
      <c r="J1298" s="22">
        <f t="shared" si="138"/>
        <v>0</v>
      </c>
      <c r="K1298" s="22"/>
      <c r="L1298" s="23"/>
      <c r="M1298" s="22"/>
      <c r="N1298" s="23"/>
      <c r="O1298" s="24"/>
      <c r="P1298" s="24"/>
      <c r="Q1298" s="24"/>
      <c r="R1298" s="24"/>
      <c r="S1298" s="24"/>
      <c r="T1298" s="24"/>
      <c r="U1298" s="41" t="str">
        <f t="shared" si="142"/>
        <v>Life &amp; Disability Insurance - Maintenance</v>
      </c>
      <c r="V1298" s="48">
        <f>Budget!L126</f>
        <v>0</v>
      </c>
      <c r="W1298" s="1" t="e">
        <f t="shared" si="139"/>
        <v>#VALUE!</v>
      </c>
      <c r="Z1298" s="1" t="s">
        <v>205</v>
      </c>
      <c r="AA1298" s="1">
        <v>303101</v>
      </c>
    </row>
    <row r="1299" spans="5:27" x14ac:dyDescent="0.2">
      <c r="E1299" s="4" t="e">
        <f t="shared" si="137"/>
        <v>#VALUE!</v>
      </c>
      <c r="G1299" s="9" t="e">
        <f t="shared" si="140"/>
        <v>#VALUE!</v>
      </c>
      <c r="H1299" s="9" t="s">
        <v>205</v>
      </c>
      <c r="I1299" s="22" t="str">
        <f t="shared" si="141"/>
        <v>716106</v>
      </c>
      <c r="J1299" s="22">
        <f t="shared" si="138"/>
        <v>0</v>
      </c>
      <c r="K1299" s="22"/>
      <c r="L1299" s="23"/>
      <c r="M1299" s="22"/>
      <c r="N1299" s="23"/>
      <c r="O1299" s="24"/>
      <c r="P1299" s="24"/>
      <c r="Q1299" s="24"/>
      <c r="R1299" s="24"/>
      <c r="S1299" s="24"/>
      <c r="T1299" s="24"/>
      <c r="U1299" s="41" t="str">
        <f t="shared" si="142"/>
        <v>Retirement - Maintenance</v>
      </c>
      <c r="V1299" s="48">
        <f>Budget!L127</f>
        <v>0</v>
      </c>
      <c r="W1299" s="1" t="e">
        <f t="shared" si="139"/>
        <v>#VALUE!</v>
      </c>
      <c r="Z1299" s="1" t="s">
        <v>205</v>
      </c>
      <c r="AA1299" s="1">
        <v>303101</v>
      </c>
    </row>
    <row r="1300" spans="5:27" x14ac:dyDescent="0.2">
      <c r="E1300" s="4" t="e">
        <f t="shared" si="137"/>
        <v>#VALUE!</v>
      </c>
      <c r="G1300" s="9" t="e">
        <f t="shared" si="140"/>
        <v>#VALUE!</v>
      </c>
      <c r="H1300" s="9" t="s">
        <v>205</v>
      </c>
      <c r="I1300" s="22" t="str">
        <f t="shared" si="141"/>
        <v>716111</v>
      </c>
      <c r="J1300" s="22">
        <f t="shared" si="138"/>
        <v>0</v>
      </c>
      <c r="K1300" s="22"/>
      <c r="L1300" s="23"/>
      <c r="M1300" s="22"/>
      <c r="N1300" s="23"/>
      <c r="O1300" s="24"/>
      <c r="P1300" s="24"/>
      <c r="Q1300" s="24"/>
      <c r="R1300" s="24"/>
      <c r="S1300" s="24"/>
      <c r="T1300" s="24"/>
      <c r="U1300" s="41" t="str">
        <f t="shared" si="142"/>
        <v>Health Insurance - Maintenance</v>
      </c>
      <c r="V1300" s="48">
        <f>Budget!L128</f>
        <v>0</v>
      </c>
      <c r="W1300" s="1" t="e">
        <f t="shared" si="139"/>
        <v>#VALUE!</v>
      </c>
      <c r="Z1300" s="1" t="s">
        <v>205</v>
      </c>
      <c r="AA1300" s="1">
        <v>303101</v>
      </c>
    </row>
    <row r="1301" spans="5:27" x14ac:dyDescent="0.2">
      <c r="E1301" s="4" t="e">
        <f t="shared" si="137"/>
        <v>#VALUE!</v>
      </c>
      <c r="G1301" s="9" t="e">
        <f t="shared" si="140"/>
        <v>#VALUE!</v>
      </c>
      <c r="H1301" s="9" t="s">
        <v>205</v>
      </c>
      <c r="I1301" s="22" t="str">
        <f t="shared" si="141"/>
        <v>736350</v>
      </c>
      <c r="J1301" s="22">
        <f t="shared" si="138"/>
        <v>0</v>
      </c>
      <c r="K1301" s="22"/>
      <c r="L1301" s="23"/>
      <c r="M1301" s="22"/>
      <c r="N1301" s="23"/>
      <c r="O1301" s="24"/>
      <c r="P1301" s="24"/>
      <c r="Q1301" s="24"/>
      <c r="R1301" s="24"/>
      <c r="S1301" s="24"/>
      <c r="T1301" s="24"/>
      <c r="U1301" s="41" t="str">
        <f t="shared" si="142"/>
        <v>Miscellaneous Facility Operation Expenditures</v>
      </c>
      <c r="V1301" s="48">
        <f>Budget!L129</f>
        <v>0</v>
      </c>
      <c r="W1301" s="1" t="e">
        <f t="shared" si="139"/>
        <v>#VALUE!</v>
      </c>
      <c r="Z1301" s="1" t="s">
        <v>205</v>
      </c>
      <c r="AA1301" s="1">
        <v>303101</v>
      </c>
    </row>
    <row r="1302" spans="5:27" x14ac:dyDescent="0.2">
      <c r="E1302" s="4" t="e">
        <f t="shared" si="137"/>
        <v>#VALUE!</v>
      </c>
      <c r="G1302" s="9" t="e">
        <f t="shared" si="140"/>
        <v>#VALUE!</v>
      </c>
      <c r="H1302" s="9" t="s">
        <v>205</v>
      </c>
      <c r="I1302" s="22" t="str">
        <f t="shared" si="141"/>
        <v>736701</v>
      </c>
      <c r="J1302" s="22">
        <f t="shared" si="138"/>
        <v>0</v>
      </c>
      <c r="K1302" s="22"/>
      <c r="L1302" s="23"/>
      <c r="M1302" s="22"/>
      <c r="N1302" s="23"/>
      <c r="O1302" s="24"/>
      <c r="P1302" s="24"/>
      <c r="Q1302" s="24"/>
      <c r="R1302" s="24"/>
      <c r="S1302" s="24"/>
      <c r="T1302" s="24"/>
      <c r="U1302" s="41" t="str">
        <f t="shared" si="142"/>
        <v>Facility Equipment</v>
      </c>
      <c r="V1302" s="48">
        <f>Budget!L130</f>
        <v>0</v>
      </c>
      <c r="W1302" s="1" t="e">
        <f t="shared" si="139"/>
        <v>#VALUE!</v>
      </c>
      <c r="Z1302" s="1" t="s">
        <v>205</v>
      </c>
      <c r="AA1302" s="1">
        <v>303101</v>
      </c>
    </row>
    <row r="1303" spans="5:27" x14ac:dyDescent="0.2">
      <c r="E1303" s="4" t="e">
        <f t="shared" si="137"/>
        <v>#VALUE!</v>
      </c>
      <c r="G1303" s="9" t="e">
        <f t="shared" si="140"/>
        <v>#VALUE!</v>
      </c>
      <c r="H1303" s="9" t="s">
        <v>205</v>
      </c>
      <c r="I1303" s="22" t="str">
        <f t="shared" si="141"/>
        <v>736802</v>
      </c>
      <c r="J1303" s="22">
        <f t="shared" si="138"/>
        <v>0</v>
      </c>
      <c r="K1303" s="22"/>
      <c r="L1303" s="23"/>
      <c r="M1303" s="22"/>
      <c r="N1303" s="23"/>
      <c r="O1303" s="24"/>
      <c r="P1303" s="24"/>
      <c r="Q1303" s="24"/>
      <c r="R1303" s="24"/>
      <c r="S1303" s="24"/>
      <c r="T1303" s="24"/>
      <c r="U1303" s="41" t="str">
        <f t="shared" si="142"/>
        <v>Utilities</v>
      </c>
      <c r="V1303" s="48">
        <f>Budget!L131</f>
        <v>0</v>
      </c>
      <c r="W1303" s="1" t="e">
        <f t="shared" si="139"/>
        <v>#VALUE!</v>
      </c>
      <c r="Z1303" s="1" t="s">
        <v>205</v>
      </c>
      <c r="AA1303" s="1">
        <v>303101</v>
      </c>
    </row>
    <row r="1304" spans="5:27" x14ac:dyDescent="0.2">
      <c r="E1304" s="4" t="e">
        <f t="shared" si="137"/>
        <v>#VALUE!</v>
      </c>
      <c r="G1304" s="9" t="e">
        <f t="shared" si="140"/>
        <v>#VALUE!</v>
      </c>
      <c r="H1304" s="9" t="s">
        <v>205</v>
      </c>
      <c r="I1304" s="22" t="str">
        <f t="shared" si="141"/>
        <v>736803</v>
      </c>
      <c r="J1304" s="22">
        <f t="shared" si="138"/>
        <v>0</v>
      </c>
      <c r="K1304" s="22"/>
      <c r="L1304" s="23"/>
      <c r="M1304" s="22"/>
      <c r="N1304" s="23"/>
      <c r="O1304" s="24"/>
      <c r="P1304" s="24"/>
      <c r="Q1304" s="24"/>
      <c r="R1304" s="24"/>
      <c r="S1304" s="24"/>
      <c r="T1304" s="24"/>
      <c r="U1304" s="41" t="str">
        <f t="shared" si="142"/>
        <v>General Repairs and Maintenance</v>
      </c>
      <c r="V1304" s="48">
        <f>Budget!L132</f>
        <v>0</v>
      </c>
      <c r="W1304" s="1" t="e">
        <f t="shared" si="139"/>
        <v>#VALUE!</v>
      </c>
      <c r="Z1304" s="1" t="s">
        <v>205</v>
      </c>
      <c r="AA1304" s="1">
        <v>303101</v>
      </c>
    </row>
    <row r="1305" spans="5:27" x14ac:dyDescent="0.2">
      <c r="E1305" s="4" t="e">
        <f t="shared" si="137"/>
        <v>#VALUE!</v>
      </c>
      <c r="G1305" s="9" t="e">
        <f t="shared" si="140"/>
        <v>#VALUE!</v>
      </c>
      <c r="H1305" s="9" t="s">
        <v>205</v>
      </c>
      <c r="I1305" s="22" t="str">
        <f t="shared" si="141"/>
        <v>736804</v>
      </c>
      <c r="J1305" s="22">
        <f t="shared" si="138"/>
        <v>0</v>
      </c>
      <c r="K1305" s="22"/>
      <c r="L1305" s="23"/>
      <c r="M1305" s="22"/>
      <c r="N1305" s="23"/>
      <c r="O1305" s="24"/>
      <c r="P1305" s="24"/>
      <c r="Q1305" s="24"/>
      <c r="R1305" s="24"/>
      <c r="S1305" s="24"/>
      <c r="T1305" s="24"/>
      <c r="U1305" s="41" t="str">
        <f t="shared" si="142"/>
        <v>Contracted Services / Janitorial Services</v>
      </c>
      <c r="V1305" s="48">
        <f>Budget!L133</f>
        <v>0</v>
      </c>
      <c r="W1305" s="1" t="e">
        <f t="shared" si="139"/>
        <v>#VALUE!</v>
      </c>
      <c r="Z1305" s="1" t="s">
        <v>205</v>
      </c>
      <c r="AA1305" s="1">
        <v>303101</v>
      </c>
    </row>
    <row r="1306" spans="5:27" x14ac:dyDescent="0.2">
      <c r="E1306" s="4" t="e">
        <f t="shared" ref="E1306:E1369" si="143">DATE(YEAR(E1138),MONTH(E1138)+1,DAY(E1138))</f>
        <v>#VALUE!</v>
      </c>
      <c r="G1306" s="9" t="e">
        <f t="shared" si="140"/>
        <v>#VALUE!</v>
      </c>
      <c r="H1306" s="9" t="s">
        <v>205</v>
      </c>
      <c r="I1306" s="22" t="str">
        <f t="shared" si="141"/>
        <v>736811</v>
      </c>
      <c r="J1306" s="22">
        <f t="shared" si="138"/>
        <v>0</v>
      </c>
      <c r="K1306" s="22"/>
      <c r="L1306" s="23"/>
      <c r="M1306" s="22"/>
      <c r="N1306" s="23"/>
      <c r="O1306" s="24"/>
      <c r="P1306" s="24"/>
      <c r="Q1306" s="24"/>
      <c r="R1306" s="24"/>
      <c r="S1306" s="24"/>
      <c r="T1306" s="24"/>
      <c r="U1306" s="41" t="str">
        <f t="shared" si="142"/>
        <v>Facility and Maintenance Supplies</v>
      </c>
      <c r="V1306" s="48">
        <f>Budget!L134</f>
        <v>0</v>
      </c>
      <c r="W1306" s="1" t="e">
        <f t="shared" si="139"/>
        <v>#VALUE!</v>
      </c>
      <c r="Z1306" s="1" t="s">
        <v>205</v>
      </c>
      <c r="AA1306" s="1">
        <v>303101</v>
      </c>
    </row>
    <row r="1307" spans="5:27" x14ac:dyDescent="0.2">
      <c r="E1307" s="4" t="e">
        <f t="shared" si="143"/>
        <v>#VALUE!</v>
      </c>
      <c r="G1307" s="9" t="e">
        <f t="shared" si="140"/>
        <v>#VALUE!</v>
      </c>
      <c r="H1307" s="9" t="s">
        <v>205</v>
      </c>
      <c r="I1307" s="22" t="str">
        <f t="shared" si="141"/>
        <v>736824</v>
      </c>
      <c r="J1307" s="22">
        <f t="shared" si="138"/>
        <v>0</v>
      </c>
      <c r="K1307" s="22"/>
      <c r="L1307" s="23"/>
      <c r="M1307" s="22"/>
      <c r="N1307" s="23"/>
      <c r="O1307" s="24"/>
      <c r="P1307" s="24"/>
      <c r="Q1307" s="24"/>
      <c r="R1307" s="24"/>
      <c r="S1307" s="24"/>
      <c r="T1307" s="24"/>
      <c r="U1307" s="41" t="str">
        <f t="shared" si="142"/>
        <v>School Property Insurance</v>
      </c>
      <c r="V1307" s="48">
        <f>Budget!L135</f>
        <v>0</v>
      </c>
      <c r="W1307" s="1" t="e">
        <f t="shared" si="139"/>
        <v>#VALUE!</v>
      </c>
      <c r="Z1307" s="1" t="s">
        <v>205</v>
      </c>
      <c r="AA1307" s="1">
        <v>303101</v>
      </c>
    </row>
    <row r="1308" spans="5:27" x14ac:dyDescent="0.2">
      <c r="E1308" s="4" t="e">
        <f t="shared" si="143"/>
        <v>#VALUE!</v>
      </c>
      <c r="G1308" s="9" t="e">
        <f t="shared" si="140"/>
        <v>#VALUE!</v>
      </c>
      <c r="H1308" s="9" t="s">
        <v>205</v>
      </c>
      <c r="I1308" s="22" t="str">
        <f t="shared" si="141"/>
        <v>746103</v>
      </c>
      <c r="J1308" s="22">
        <f t="shared" si="138"/>
        <v>0</v>
      </c>
      <c r="K1308" s="22"/>
      <c r="L1308" s="23"/>
      <c r="M1308" s="22"/>
      <c r="N1308" s="23"/>
      <c r="O1308" s="24"/>
      <c r="P1308" s="24"/>
      <c r="Q1308" s="24"/>
      <c r="R1308" s="24"/>
      <c r="S1308" s="24"/>
      <c r="T1308" s="24"/>
      <c r="U1308" s="41" t="str">
        <f t="shared" si="142"/>
        <v>Workers' Compensation Insurance</v>
      </c>
      <c r="V1308" s="48">
        <f>Budget!L136</f>
        <v>0</v>
      </c>
      <c r="W1308" s="1" t="e">
        <f t="shared" si="139"/>
        <v>#VALUE!</v>
      </c>
      <c r="Z1308" s="1" t="s">
        <v>205</v>
      </c>
      <c r="AA1308" s="1">
        <v>303101</v>
      </c>
    </row>
    <row r="1309" spans="5:27" x14ac:dyDescent="0.2">
      <c r="E1309" s="4" t="e">
        <f t="shared" si="143"/>
        <v>#VALUE!</v>
      </c>
      <c r="G1309" s="9" t="e">
        <f t="shared" si="140"/>
        <v>#VALUE!</v>
      </c>
      <c r="H1309" s="9" t="s">
        <v>205</v>
      </c>
      <c r="I1309" s="22" t="str">
        <f t="shared" si="141"/>
        <v>746502</v>
      </c>
      <c r="J1309" s="22">
        <f t="shared" si="138"/>
        <v>0</v>
      </c>
      <c r="K1309" s="22"/>
      <c r="L1309" s="23"/>
      <c r="M1309" s="22"/>
      <c r="N1309" s="23"/>
      <c r="O1309" s="24"/>
      <c r="P1309" s="24"/>
      <c r="Q1309" s="24"/>
      <c r="R1309" s="24"/>
      <c r="S1309" s="24"/>
      <c r="T1309" s="24"/>
      <c r="U1309" s="41" t="str">
        <f t="shared" si="142"/>
        <v>Vehicles</v>
      </c>
      <c r="V1309" s="48">
        <f>Budget!L137</f>
        <v>0</v>
      </c>
      <c r="W1309" s="1" t="e">
        <f t="shared" ref="W1309:W1340" si="144">$H$6</f>
        <v>#VALUE!</v>
      </c>
      <c r="Z1309" s="1" t="s">
        <v>205</v>
      </c>
      <c r="AA1309" s="1">
        <v>303101</v>
      </c>
    </row>
    <row r="1310" spans="5:27" x14ac:dyDescent="0.2">
      <c r="E1310" s="4" t="e">
        <f t="shared" si="143"/>
        <v>#VALUE!</v>
      </c>
      <c r="G1310" s="9" t="e">
        <f t="shared" si="140"/>
        <v>#VALUE!</v>
      </c>
      <c r="H1310" s="9" t="s">
        <v>205</v>
      </c>
      <c r="I1310" s="22" t="str">
        <f t="shared" si="141"/>
        <v>746505</v>
      </c>
      <c r="J1310" s="22">
        <f t="shared" ref="J1310:J1353" si="145">$D$4</f>
        <v>0</v>
      </c>
      <c r="K1310" s="22"/>
      <c r="L1310" s="23"/>
      <c r="M1310" s="22"/>
      <c r="N1310" s="23"/>
      <c r="O1310" s="24"/>
      <c r="P1310" s="24"/>
      <c r="Q1310" s="24"/>
      <c r="R1310" s="24"/>
      <c r="S1310" s="24"/>
      <c r="T1310" s="24"/>
      <c r="U1310" s="41" t="str">
        <f t="shared" si="142"/>
        <v>Automobile Insurance</v>
      </c>
      <c r="V1310" s="48">
        <f>Budget!L138</f>
        <v>0</v>
      </c>
      <c r="W1310" s="1" t="e">
        <f t="shared" si="144"/>
        <v>#VALUE!</v>
      </c>
      <c r="Z1310" s="1" t="s">
        <v>205</v>
      </c>
      <c r="AA1310" s="1">
        <v>303101</v>
      </c>
    </row>
    <row r="1311" spans="5:27" x14ac:dyDescent="0.2">
      <c r="E1311" s="4" t="e">
        <f t="shared" si="143"/>
        <v>#VALUE!</v>
      </c>
      <c r="G1311" s="9" t="e">
        <f t="shared" si="140"/>
        <v>#VALUE!</v>
      </c>
      <c r="H1311" s="9" t="s">
        <v>205</v>
      </c>
      <c r="I1311" s="22" t="str">
        <f t="shared" si="141"/>
        <v>746520</v>
      </c>
      <c r="J1311" s="22">
        <f t="shared" si="145"/>
        <v>0</v>
      </c>
      <c r="K1311" s="22"/>
      <c r="L1311" s="23"/>
      <c r="M1311" s="22"/>
      <c r="N1311" s="23"/>
      <c r="O1311" s="24"/>
      <c r="P1311" s="24"/>
      <c r="Q1311" s="24"/>
      <c r="R1311" s="24"/>
      <c r="S1311" s="24"/>
      <c r="T1311" s="24"/>
      <c r="U1311" s="41" t="str">
        <f t="shared" si="142"/>
        <v>Depreciation Expense</v>
      </c>
      <c r="V1311" s="48">
        <f>Budget!L139</f>
        <v>0</v>
      </c>
      <c r="W1311" s="1" t="e">
        <f t="shared" si="144"/>
        <v>#VALUE!</v>
      </c>
      <c r="Z1311" s="1" t="s">
        <v>205</v>
      </c>
      <c r="AA1311" s="1">
        <v>303101</v>
      </c>
    </row>
    <row r="1312" spans="5:27" x14ac:dyDescent="0.2">
      <c r="E1312" s="4" t="e">
        <f t="shared" si="143"/>
        <v>#VALUE!</v>
      </c>
      <c r="G1312" s="9" t="e">
        <f t="shared" si="140"/>
        <v>#VALUE!</v>
      </c>
      <c r="H1312" s="9" t="s">
        <v>205</v>
      </c>
      <c r="I1312" s="22" t="str">
        <f t="shared" si="141"/>
        <v>756004</v>
      </c>
      <c r="J1312" s="22">
        <f t="shared" si="145"/>
        <v>0</v>
      </c>
      <c r="K1312" s="22"/>
      <c r="L1312" s="23"/>
      <c r="M1312" s="22"/>
      <c r="N1312" s="23"/>
      <c r="O1312" s="24"/>
      <c r="P1312" s="24"/>
      <c r="Q1312" s="24"/>
      <c r="R1312" s="24"/>
      <c r="S1312" s="24"/>
      <c r="T1312" s="24"/>
      <c r="U1312" s="41" t="str">
        <f t="shared" si="142"/>
        <v>Extracurricular Salaries</v>
      </c>
      <c r="V1312" s="48">
        <f>Budget!L140</f>
        <v>0</v>
      </c>
      <c r="W1312" s="1" t="e">
        <f t="shared" si="144"/>
        <v>#VALUE!</v>
      </c>
      <c r="Z1312" s="1" t="s">
        <v>205</v>
      </c>
      <c r="AA1312" s="1">
        <v>303101</v>
      </c>
    </row>
    <row r="1313" spans="5:27" x14ac:dyDescent="0.2">
      <c r="E1313" s="4" t="e">
        <f t="shared" si="143"/>
        <v>#VALUE!</v>
      </c>
      <c r="G1313" s="9" t="e">
        <f t="shared" si="140"/>
        <v>#VALUE!</v>
      </c>
      <c r="H1313" s="9" t="s">
        <v>205</v>
      </c>
      <c r="I1313" s="22" t="str">
        <f t="shared" si="141"/>
        <v>756101</v>
      </c>
      <c r="J1313" s="22">
        <f t="shared" si="145"/>
        <v>0</v>
      </c>
      <c r="K1313" s="22"/>
      <c r="L1313" s="23"/>
      <c r="M1313" s="22"/>
      <c r="N1313" s="23"/>
      <c r="O1313" s="24"/>
      <c r="P1313" s="24"/>
      <c r="Q1313" s="24"/>
      <c r="R1313" s="24"/>
      <c r="S1313" s="24"/>
      <c r="T1313" s="24"/>
      <c r="U1313" s="41" t="str">
        <f t="shared" si="142"/>
        <v>SS Taxes, Employer Share - Extracurricular</v>
      </c>
      <c r="V1313" s="48">
        <f>Budget!L141</f>
        <v>0</v>
      </c>
      <c r="W1313" s="1" t="e">
        <f t="shared" si="144"/>
        <v>#VALUE!</v>
      </c>
      <c r="Z1313" s="1" t="s">
        <v>205</v>
      </c>
      <c r="AA1313" s="1">
        <v>303101</v>
      </c>
    </row>
    <row r="1314" spans="5:27" x14ac:dyDescent="0.2">
      <c r="E1314" s="4" t="e">
        <f t="shared" si="143"/>
        <v>#VALUE!</v>
      </c>
      <c r="G1314" s="9" t="e">
        <f t="shared" ref="G1314:G1359" si="146">"BV-"&amp;J1314&amp;TEXT(E1314,"mmyy")</f>
        <v>#VALUE!</v>
      </c>
      <c r="H1314" s="9" t="s">
        <v>205</v>
      </c>
      <c r="I1314" s="22" t="str">
        <f t="shared" si="141"/>
        <v>756102</v>
      </c>
      <c r="J1314" s="22">
        <f t="shared" si="145"/>
        <v>0</v>
      </c>
      <c r="K1314" s="22"/>
      <c r="L1314" s="23"/>
      <c r="M1314" s="22"/>
      <c r="N1314" s="23"/>
      <c r="O1314" s="24"/>
      <c r="P1314" s="24"/>
      <c r="Q1314" s="24"/>
      <c r="R1314" s="24"/>
      <c r="S1314" s="24"/>
      <c r="T1314" s="24"/>
      <c r="U1314" s="41" t="str">
        <f t="shared" si="142"/>
        <v>Life &amp; Disability Insurance - Extracurricular</v>
      </c>
      <c r="V1314" s="48">
        <f>Budget!L142</f>
        <v>0</v>
      </c>
      <c r="W1314" s="1" t="e">
        <f t="shared" si="144"/>
        <v>#VALUE!</v>
      </c>
      <c r="Z1314" s="1" t="s">
        <v>205</v>
      </c>
      <c r="AA1314" s="1">
        <v>303101</v>
      </c>
    </row>
    <row r="1315" spans="5:27" x14ac:dyDescent="0.2">
      <c r="E1315" s="4" t="e">
        <f t="shared" si="143"/>
        <v>#VALUE!</v>
      </c>
      <c r="G1315" s="9" t="e">
        <f t="shared" si="146"/>
        <v>#VALUE!</v>
      </c>
      <c r="H1315" s="9" t="s">
        <v>205</v>
      </c>
      <c r="I1315" s="22" t="str">
        <f t="shared" si="141"/>
        <v>756106</v>
      </c>
      <c r="J1315" s="22">
        <f t="shared" si="145"/>
        <v>0</v>
      </c>
      <c r="K1315" s="22"/>
      <c r="L1315" s="23"/>
      <c r="M1315" s="22"/>
      <c r="N1315" s="23"/>
      <c r="O1315" s="24"/>
      <c r="P1315" s="24"/>
      <c r="Q1315" s="24"/>
      <c r="R1315" s="24"/>
      <c r="S1315" s="24"/>
      <c r="T1315" s="24"/>
      <c r="U1315" s="41" t="str">
        <f t="shared" si="142"/>
        <v>Retirement - Extracurricular</v>
      </c>
      <c r="V1315" s="48">
        <f>Budget!L143</f>
        <v>0</v>
      </c>
      <c r="W1315" s="1" t="e">
        <f t="shared" si="144"/>
        <v>#VALUE!</v>
      </c>
      <c r="Z1315" s="1" t="s">
        <v>205</v>
      </c>
      <c r="AA1315" s="1">
        <v>303101</v>
      </c>
    </row>
    <row r="1316" spans="5:27" x14ac:dyDescent="0.2">
      <c r="E1316" s="4" t="e">
        <f t="shared" si="143"/>
        <v>#VALUE!</v>
      </c>
      <c r="G1316" s="9" t="e">
        <f t="shared" si="146"/>
        <v>#VALUE!</v>
      </c>
      <c r="H1316" s="9" t="s">
        <v>205</v>
      </c>
      <c r="I1316" s="22" t="str">
        <f t="shared" si="141"/>
        <v>756111</v>
      </c>
      <c r="J1316" s="22">
        <f t="shared" si="145"/>
        <v>0</v>
      </c>
      <c r="K1316" s="22"/>
      <c r="L1316" s="23"/>
      <c r="M1316" s="22"/>
      <c r="N1316" s="23"/>
      <c r="O1316" s="24"/>
      <c r="P1316" s="24"/>
      <c r="Q1316" s="24"/>
      <c r="R1316" s="24"/>
      <c r="S1316" s="24"/>
      <c r="T1316" s="24"/>
      <c r="U1316" s="41" t="str">
        <f t="shared" si="142"/>
        <v>Health Insurance - Extracurricular</v>
      </c>
      <c r="V1316" s="48">
        <f>Budget!L144</f>
        <v>0</v>
      </c>
      <c r="W1316" s="1" t="e">
        <f t="shared" si="144"/>
        <v>#VALUE!</v>
      </c>
      <c r="Z1316" s="1" t="s">
        <v>205</v>
      </c>
      <c r="AA1316" s="1">
        <v>303101</v>
      </c>
    </row>
    <row r="1317" spans="5:27" x14ac:dyDescent="0.2">
      <c r="E1317" s="4" t="e">
        <f t="shared" si="143"/>
        <v>#VALUE!</v>
      </c>
      <c r="G1317" s="9" t="e">
        <f t="shared" si="146"/>
        <v>#VALUE!</v>
      </c>
      <c r="H1317" s="9" t="s">
        <v>205</v>
      </c>
      <c r="I1317" s="22" t="str">
        <f t="shared" si="141"/>
        <v>756240</v>
      </c>
      <c r="J1317" s="22">
        <f t="shared" si="145"/>
        <v>0</v>
      </c>
      <c r="K1317" s="22"/>
      <c r="L1317" s="23"/>
      <c r="M1317" s="22"/>
      <c r="N1317" s="23"/>
      <c r="O1317" s="24"/>
      <c r="P1317" s="24"/>
      <c r="Q1317" s="24"/>
      <c r="R1317" s="24"/>
      <c r="S1317" s="24"/>
      <c r="T1317" s="24"/>
      <c r="U1317" s="41" t="str">
        <f t="shared" si="142"/>
        <v>Student Activities Expenditures</v>
      </c>
      <c r="V1317" s="48">
        <f>Budget!L145</f>
        <v>0</v>
      </c>
      <c r="W1317" s="1" t="e">
        <f t="shared" si="144"/>
        <v>#VALUE!</v>
      </c>
      <c r="Z1317" s="1" t="s">
        <v>205</v>
      </c>
      <c r="AA1317" s="1">
        <v>303101</v>
      </c>
    </row>
    <row r="1318" spans="5:27" x14ac:dyDescent="0.2">
      <c r="E1318" s="4" t="e">
        <f t="shared" si="143"/>
        <v>#VALUE!</v>
      </c>
      <c r="G1318" s="9" t="e">
        <f t="shared" si="146"/>
        <v>#VALUE!</v>
      </c>
      <c r="H1318" s="9" t="s">
        <v>205</v>
      </c>
      <c r="I1318" s="22" t="str">
        <f t="shared" si="141"/>
        <v>776004</v>
      </c>
      <c r="J1318" s="22">
        <f t="shared" si="145"/>
        <v>0</v>
      </c>
      <c r="K1318" s="22"/>
      <c r="L1318" s="23"/>
      <c r="M1318" s="22"/>
      <c r="N1318" s="23"/>
      <c r="O1318" s="24"/>
      <c r="P1318" s="24"/>
      <c r="Q1318" s="24"/>
      <c r="R1318" s="24"/>
      <c r="S1318" s="24"/>
      <c r="T1318" s="24"/>
      <c r="U1318" s="41" t="str">
        <f t="shared" si="142"/>
        <v>Salaries - Coaches</v>
      </c>
      <c r="V1318" s="48">
        <f>Budget!L146</f>
        <v>0</v>
      </c>
      <c r="W1318" s="1" t="e">
        <f t="shared" si="144"/>
        <v>#VALUE!</v>
      </c>
      <c r="Z1318" s="1" t="s">
        <v>205</v>
      </c>
      <c r="AA1318" s="1">
        <v>303101</v>
      </c>
    </row>
    <row r="1319" spans="5:27" x14ac:dyDescent="0.2">
      <c r="E1319" s="4" t="e">
        <f t="shared" si="143"/>
        <v>#VALUE!</v>
      </c>
      <c r="G1319" s="9" t="e">
        <f t="shared" si="146"/>
        <v>#VALUE!</v>
      </c>
      <c r="H1319" s="9" t="s">
        <v>205</v>
      </c>
      <c r="I1319" s="22" t="str">
        <f t="shared" si="141"/>
        <v>776101</v>
      </c>
      <c r="J1319" s="22">
        <f t="shared" si="145"/>
        <v>0</v>
      </c>
      <c r="K1319" s="22"/>
      <c r="L1319" s="23"/>
      <c r="M1319" s="22"/>
      <c r="N1319" s="23"/>
      <c r="O1319" s="24"/>
      <c r="P1319" s="24"/>
      <c r="Q1319" s="24"/>
      <c r="R1319" s="24"/>
      <c r="S1319" s="24"/>
      <c r="T1319" s="24"/>
      <c r="U1319" s="41" t="str">
        <f t="shared" si="142"/>
        <v>SS Taxes, Employer Share - Coaches</v>
      </c>
      <c r="V1319" s="48">
        <f>Budget!L147</f>
        <v>0</v>
      </c>
      <c r="W1319" s="1" t="e">
        <f t="shared" si="144"/>
        <v>#VALUE!</v>
      </c>
      <c r="Z1319" s="1" t="s">
        <v>205</v>
      </c>
      <c r="AA1319" s="1">
        <v>303101</v>
      </c>
    </row>
    <row r="1320" spans="5:27" x14ac:dyDescent="0.2">
      <c r="E1320" s="4" t="e">
        <f t="shared" si="143"/>
        <v>#VALUE!</v>
      </c>
      <c r="G1320" s="9" t="e">
        <f t="shared" si="146"/>
        <v>#VALUE!</v>
      </c>
      <c r="H1320" s="9" t="s">
        <v>205</v>
      </c>
      <c r="I1320" s="22" t="str">
        <f t="shared" si="141"/>
        <v>776102</v>
      </c>
      <c r="J1320" s="22">
        <f t="shared" si="145"/>
        <v>0</v>
      </c>
      <c r="K1320" s="22"/>
      <c r="L1320" s="23"/>
      <c r="M1320" s="22"/>
      <c r="N1320" s="23"/>
      <c r="O1320" s="24"/>
      <c r="P1320" s="24"/>
      <c r="Q1320" s="24"/>
      <c r="R1320" s="24"/>
      <c r="S1320" s="24"/>
      <c r="T1320" s="24"/>
      <c r="U1320" s="41" t="str">
        <f t="shared" si="142"/>
        <v>Life &amp; Disability Insurance - Coaches</v>
      </c>
      <c r="V1320" s="48">
        <f>Budget!L148</f>
        <v>0</v>
      </c>
      <c r="W1320" s="1" t="e">
        <f t="shared" si="144"/>
        <v>#VALUE!</v>
      </c>
      <c r="Z1320" s="1" t="s">
        <v>205</v>
      </c>
      <c r="AA1320" s="1">
        <v>303101</v>
      </c>
    </row>
    <row r="1321" spans="5:27" x14ac:dyDescent="0.2">
      <c r="E1321" s="4" t="e">
        <f t="shared" si="143"/>
        <v>#VALUE!</v>
      </c>
      <c r="G1321" s="9" t="e">
        <f t="shared" si="146"/>
        <v>#VALUE!</v>
      </c>
      <c r="H1321" s="9" t="s">
        <v>205</v>
      </c>
      <c r="I1321" s="22" t="str">
        <f t="shared" si="141"/>
        <v>776106</v>
      </c>
      <c r="J1321" s="22">
        <f t="shared" si="145"/>
        <v>0</v>
      </c>
      <c r="K1321" s="22"/>
      <c r="L1321" s="23"/>
      <c r="M1321" s="22"/>
      <c r="N1321" s="23"/>
      <c r="O1321" s="24"/>
      <c r="P1321" s="24"/>
      <c r="Q1321" s="24"/>
      <c r="R1321" s="24"/>
      <c r="S1321" s="24"/>
      <c r="T1321" s="24"/>
      <c r="U1321" s="41" t="str">
        <f t="shared" si="142"/>
        <v>Retirement - Coaches</v>
      </c>
      <c r="V1321" s="48">
        <f>Budget!L149</f>
        <v>0</v>
      </c>
      <c r="W1321" s="1" t="e">
        <f t="shared" si="144"/>
        <v>#VALUE!</v>
      </c>
      <c r="Z1321" s="1" t="s">
        <v>205</v>
      </c>
      <c r="AA1321" s="1">
        <v>303101</v>
      </c>
    </row>
    <row r="1322" spans="5:27" x14ac:dyDescent="0.2">
      <c r="E1322" s="4" t="e">
        <f t="shared" si="143"/>
        <v>#VALUE!</v>
      </c>
      <c r="G1322" s="9" t="e">
        <f t="shared" si="146"/>
        <v>#VALUE!</v>
      </c>
      <c r="H1322" s="9" t="s">
        <v>205</v>
      </c>
      <c r="I1322" s="22" t="str">
        <f t="shared" si="141"/>
        <v>776111</v>
      </c>
      <c r="J1322" s="22">
        <f t="shared" si="145"/>
        <v>0</v>
      </c>
      <c r="K1322" s="22"/>
      <c r="L1322" s="23"/>
      <c r="M1322" s="22"/>
      <c r="N1322" s="23"/>
      <c r="O1322" s="24"/>
      <c r="P1322" s="24"/>
      <c r="Q1322" s="24"/>
      <c r="R1322" s="24"/>
      <c r="S1322" s="24"/>
      <c r="T1322" s="24"/>
      <c r="U1322" s="41" t="str">
        <f t="shared" si="142"/>
        <v>Health Insurance - Coaches</v>
      </c>
      <c r="V1322" s="48">
        <f>Budget!L150</f>
        <v>0</v>
      </c>
      <c r="W1322" s="1" t="e">
        <f t="shared" si="144"/>
        <v>#VALUE!</v>
      </c>
      <c r="Z1322" s="1" t="s">
        <v>205</v>
      </c>
      <c r="AA1322" s="1">
        <v>303101</v>
      </c>
    </row>
    <row r="1323" spans="5:27" x14ac:dyDescent="0.2">
      <c r="E1323" s="4" t="e">
        <f t="shared" si="143"/>
        <v>#VALUE!</v>
      </c>
      <c r="G1323" s="9" t="e">
        <f t="shared" si="146"/>
        <v>#VALUE!</v>
      </c>
      <c r="H1323" s="9" t="s">
        <v>205</v>
      </c>
      <c r="I1323" s="22" t="str">
        <f t="shared" si="141"/>
        <v>776205</v>
      </c>
      <c r="J1323" s="22">
        <f t="shared" si="145"/>
        <v>0</v>
      </c>
      <c r="K1323" s="22"/>
      <c r="L1323" s="23"/>
      <c r="M1323" s="22"/>
      <c r="N1323" s="23"/>
      <c r="O1323" s="24"/>
      <c r="P1323" s="24"/>
      <c r="Q1323" s="24"/>
      <c r="R1323" s="24"/>
      <c r="S1323" s="24"/>
      <c r="T1323" s="24"/>
      <c r="U1323" s="41" t="str">
        <f t="shared" si="142"/>
        <v>Contracted Services - Athletic</v>
      </c>
      <c r="V1323" s="48">
        <f>Budget!L151</f>
        <v>0</v>
      </c>
      <c r="W1323" s="1" t="e">
        <f t="shared" si="144"/>
        <v>#VALUE!</v>
      </c>
      <c r="Z1323" s="1" t="s">
        <v>205</v>
      </c>
      <c r="AA1323" s="1">
        <v>303101</v>
      </c>
    </row>
    <row r="1324" spans="5:27" x14ac:dyDescent="0.2">
      <c r="E1324" s="4" t="e">
        <f t="shared" si="143"/>
        <v>#VALUE!</v>
      </c>
      <c r="G1324" s="9" t="e">
        <f t="shared" si="146"/>
        <v>#VALUE!</v>
      </c>
      <c r="H1324" s="9" t="s">
        <v>205</v>
      </c>
      <c r="I1324" s="22" t="str">
        <f t="shared" si="141"/>
        <v>776350</v>
      </c>
      <c r="J1324" s="22">
        <f t="shared" si="145"/>
        <v>0</v>
      </c>
      <c r="K1324" s="22"/>
      <c r="L1324" s="23"/>
      <c r="M1324" s="22"/>
      <c r="N1324" s="23"/>
      <c r="O1324" s="24"/>
      <c r="P1324" s="24"/>
      <c r="Q1324" s="24"/>
      <c r="R1324" s="24"/>
      <c r="S1324" s="24"/>
      <c r="T1324" s="24"/>
      <c r="U1324" s="41" t="str">
        <f t="shared" si="142"/>
        <v>Athletic Expenditures</v>
      </c>
      <c r="V1324" s="48">
        <f>Budget!L152</f>
        <v>0</v>
      </c>
      <c r="W1324" s="1" t="e">
        <f t="shared" si="144"/>
        <v>#VALUE!</v>
      </c>
      <c r="Z1324" s="1" t="s">
        <v>205</v>
      </c>
      <c r="AA1324" s="1">
        <v>303101</v>
      </c>
    </row>
    <row r="1325" spans="5:27" x14ac:dyDescent="0.2">
      <c r="E1325" s="4" t="e">
        <f t="shared" si="143"/>
        <v>#VALUE!</v>
      </c>
      <c r="G1325" s="9" t="e">
        <f t="shared" si="146"/>
        <v>#VALUE!</v>
      </c>
      <c r="H1325" s="9" t="s">
        <v>205</v>
      </c>
      <c r="I1325" s="22" t="str">
        <f t="shared" si="141"/>
        <v>781004</v>
      </c>
      <c r="J1325" s="22">
        <f t="shared" si="145"/>
        <v>0</v>
      </c>
      <c r="K1325" s="22"/>
      <c r="L1325" s="23"/>
      <c r="M1325" s="22"/>
      <c r="N1325" s="23"/>
      <c r="O1325" s="24"/>
      <c r="P1325" s="24"/>
      <c r="Q1325" s="24"/>
      <c r="R1325" s="24"/>
      <c r="S1325" s="24"/>
      <c r="T1325" s="24"/>
      <c r="U1325" s="41" t="str">
        <f t="shared" si="142"/>
        <v>Salaries - Cafeteria</v>
      </c>
      <c r="V1325" s="48">
        <f>Budget!L153</f>
        <v>0</v>
      </c>
      <c r="W1325" s="1" t="e">
        <f t="shared" si="144"/>
        <v>#VALUE!</v>
      </c>
      <c r="Z1325" s="1" t="s">
        <v>205</v>
      </c>
      <c r="AA1325" s="1">
        <v>303101</v>
      </c>
    </row>
    <row r="1326" spans="5:27" x14ac:dyDescent="0.2">
      <c r="E1326" s="4" t="e">
        <f t="shared" si="143"/>
        <v>#VALUE!</v>
      </c>
      <c r="G1326" s="9" t="e">
        <f t="shared" si="146"/>
        <v>#VALUE!</v>
      </c>
      <c r="H1326" s="9" t="s">
        <v>205</v>
      </c>
      <c r="I1326" s="22" t="str">
        <f t="shared" si="141"/>
        <v>781101</v>
      </c>
      <c r="J1326" s="22">
        <f t="shared" si="145"/>
        <v>0</v>
      </c>
      <c r="K1326" s="22"/>
      <c r="L1326" s="23"/>
      <c r="M1326" s="22"/>
      <c r="N1326" s="23"/>
      <c r="O1326" s="24"/>
      <c r="P1326" s="24"/>
      <c r="Q1326" s="24"/>
      <c r="R1326" s="24"/>
      <c r="S1326" s="24"/>
      <c r="T1326" s="24"/>
      <c r="U1326" s="41" t="str">
        <f t="shared" si="142"/>
        <v>SS Taxes, Empoyer Share - Cafeteria</v>
      </c>
      <c r="V1326" s="48">
        <f>Budget!L154</f>
        <v>0</v>
      </c>
      <c r="W1326" s="1" t="e">
        <f t="shared" si="144"/>
        <v>#VALUE!</v>
      </c>
      <c r="Z1326" s="1" t="s">
        <v>205</v>
      </c>
      <c r="AA1326" s="1">
        <v>303101</v>
      </c>
    </row>
    <row r="1327" spans="5:27" x14ac:dyDescent="0.2">
      <c r="E1327" s="4" t="e">
        <f t="shared" si="143"/>
        <v>#VALUE!</v>
      </c>
      <c r="G1327" s="9" t="e">
        <f t="shared" si="146"/>
        <v>#VALUE!</v>
      </c>
      <c r="H1327" s="9" t="s">
        <v>205</v>
      </c>
      <c r="I1327" s="22" t="str">
        <f t="shared" si="141"/>
        <v>781102</v>
      </c>
      <c r="J1327" s="22">
        <f t="shared" si="145"/>
        <v>0</v>
      </c>
      <c r="K1327" s="22"/>
      <c r="L1327" s="23"/>
      <c r="M1327" s="22"/>
      <c r="N1327" s="23"/>
      <c r="O1327" s="24"/>
      <c r="P1327" s="24"/>
      <c r="Q1327" s="24"/>
      <c r="R1327" s="24"/>
      <c r="S1327" s="24"/>
      <c r="T1327" s="24"/>
      <c r="U1327" s="41" t="str">
        <f t="shared" si="142"/>
        <v>Life &amp; Disability Insurance - Cafeteria</v>
      </c>
      <c r="V1327" s="48">
        <f>Budget!L155</f>
        <v>0</v>
      </c>
      <c r="W1327" s="1" t="e">
        <f t="shared" si="144"/>
        <v>#VALUE!</v>
      </c>
      <c r="Z1327" s="1" t="s">
        <v>205</v>
      </c>
      <c r="AA1327" s="1">
        <v>303101</v>
      </c>
    </row>
    <row r="1328" spans="5:27" x14ac:dyDescent="0.2">
      <c r="E1328" s="4" t="e">
        <f t="shared" si="143"/>
        <v>#VALUE!</v>
      </c>
      <c r="G1328" s="9" t="e">
        <f t="shared" si="146"/>
        <v>#VALUE!</v>
      </c>
      <c r="H1328" s="9" t="s">
        <v>205</v>
      </c>
      <c r="I1328" s="22" t="str">
        <f t="shared" si="141"/>
        <v>781106</v>
      </c>
      <c r="J1328" s="22">
        <f t="shared" si="145"/>
        <v>0</v>
      </c>
      <c r="K1328" s="22"/>
      <c r="L1328" s="23"/>
      <c r="M1328" s="22"/>
      <c r="N1328" s="23"/>
      <c r="O1328" s="24"/>
      <c r="P1328" s="24"/>
      <c r="Q1328" s="24"/>
      <c r="R1328" s="24"/>
      <c r="S1328" s="24"/>
      <c r="T1328" s="24"/>
      <c r="U1328" s="41" t="str">
        <f t="shared" si="142"/>
        <v>Retirement-Cafeteria</v>
      </c>
      <c r="V1328" s="48">
        <f>Budget!L156</f>
        <v>0</v>
      </c>
      <c r="W1328" s="1" t="e">
        <f t="shared" si="144"/>
        <v>#VALUE!</v>
      </c>
      <c r="Z1328" s="1" t="s">
        <v>205</v>
      </c>
      <c r="AA1328" s="1">
        <v>303101</v>
      </c>
    </row>
    <row r="1329" spans="5:27" x14ac:dyDescent="0.2">
      <c r="E1329" s="4" t="e">
        <f t="shared" si="143"/>
        <v>#VALUE!</v>
      </c>
      <c r="G1329" s="9" t="e">
        <f t="shared" si="146"/>
        <v>#VALUE!</v>
      </c>
      <c r="H1329" s="9" t="s">
        <v>205</v>
      </c>
      <c r="I1329" s="22" t="str">
        <f t="shared" si="141"/>
        <v>781111</v>
      </c>
      <c r="J1329" s="22">
        <f t="shared" si="145"/>
        <v>0</v>
      </c>
      <c r="K1329" s="22"/>
      <c r="L1329" s="23"/>
      <c r="M1329" s="22"/>
      <c r="N1329" s="23"/>
      <c r="O1329" s="24"/>
      <c r="P1329" s="24"/>
      <c r="Q1329" s="24"/>
      <c r="R1329" s="24"/>
      <c r="S1329" s="24"/>
      <c r="T1329" s="24"/>
      <c r="U1329" s="41" t="str">
        <f t="shared" si="142"/>
        <v>Health Insurance - Cafeteria</v>
      </c>
      <c r="V1329" s="48">
        <f>Budget!L157</f>
        <v>0</v>
      </c>
      <c r="W1329" s="1" t="e">
        <f t="shared" si="144"/>
        <v>#VALUE!</v>
      </c>
      <c r="Z1329" s="1" t="s">
        <v>205</v>
      </c>
      <c r="AA1329" s="1">
        <v>303101</v>
      </c>
    </row>
    <row r="1330" spans="5:27" x14ac:dyDescent="0.2">
      <c r="E1330" s="4" t="e">
        <f t="shared" si="143"/>
        <v>#VALUE!</v>
      </c>
      <c r="G1330" s="9" t="e">
        <f t="shared" si="146"/>
        <v>#VALUE!</v>
      </c>
      <c r="H1330" s="9" t="s">
        <v>205</v>
      </c>
      <c r="I1330" s="22" t="str">
        <f t="shared" si="141"/>
        <v>781320</v>
      </c>
      <c r="J1330" s="22">
        <f t="shared" si="145"/>
        <v>0</v>
      </c>
      <c r="K1330" s="22"/>
      <c r="L1330" s="23"/>
      <c r="M1330" s="22"/>
      <c r="N1330" s="23"/>
      <c r="O1330" s="24"/>
      <c r="P1330" s="24"/>
      <c r="Q1330" s="24"/>
      <c r="R1330" s="24"/>
      <c r="S1330" s="24"/>
      <c r="T1330" s="24"/>
      <c r="U1330" s="41" t="str">
        <f t="shared" si="142"/>
        <v>Supplies-Cafeteria</v>
      </c>
      <c r="V1330" s="48">
        <f>Budget!L158</f>
        <v>0</v>
      </c>
      <c r="W1330" s="1" t="e">
        <f t="shared" si="144"/>
        <v>#VALUE!</v>
      </c>
      <c r="Z1330" s="1" t="s">
        <v>205</v>
      </c>
      <c r="AA1330" s="1">
        <v>303101</v>
      </c>
    </row>
    <row r="1331" spans="5:27" x14ac:dyDescent="0.2">
      <c r="E1331" s="4" t="e">
        <f t="shared" si="143"/>
        <v>#VALUE!</v>
      </c>
      <c r="G1331" s="9" t="e">
        <f t="shared" si="146"/>
        <v>#VALUE!</v>
      </c>
      <c r="H1331" s="9" t="s">
        <v>205</v>
      </c>
      <c r="I1331" s="22" t="str">
        <f t="shared" ref="I1331:I1394" si="147">I1163</f>
        <v>781350</v>
      </c>
      <c r="J1331" s="22">
        <f t="shared" si="145"/>
        <v>0</v>
      </c>
      <c r="K1331" s="22"/>
      <c r="L1331" s="23"/>
      <c r="M1331" s="22"/>
      <c r="N1331" s="23"/>
      <c r="O1331" s="24"/>
      <c r="P1331" s="24"/>
      <c r="Q1331" s="24"/>
      <c r="R1331" s="24"/>
      <c r="S1331" s="24"/>
      <c r="T1331" s="24"/>
      <c r="U1331" s="41" t="str">
        <f t="shared" ref="U1331:U1394" si="148">U1163</f>
        <v>Other Expenditures-Cafeteria</v>
      </c>
      <c r="V1331" s="48">
        <f>Budget!L159</f>
        <v>0</v>
      </c>
      <c r="W1331" s="1" t="e">
        <f t="shared" si="144"/>
        <v>#VALUE!</v>
      </c>
      <c r="Z1331" s="1" t="s">
        <v>205</v>
      </c>
      <c r="AA1331" s="1">
        <v>303101</v>
      </c>
    </row>
    <row r="1332" spans="5:27" x14ac:dyDescent="0.2">
      <c r="E1332" s="4" t="e">
        <f t="shared" si="143"/>
        <v>#VALUE!</v>
      </c>
      <c r="G1332" s="9" t="e">
        <f t="shared" si="146"/>
        <v>#VALUE!</v>
      </c>
      <c r="H1332" s="9" t="s">
        <v>205</v>
      </c>
      <c r="I1332" s="22" t="str">
        <f t="shared" si="147"/>
        <v>781442</v>
      </c>
      <c r="J1332" s="22">
        <f t="shared" si="145"/>
        <v>0</v>
      </c>
      <c r="K1332" s="22"/>
      <c r="L1332" s="23"/>
      <c r="M1332" s="22"/>
      <c r="N1332" s="23"/>
      <c r="O1332" s="24"/>
      <c r="P1332" s="24"/>
      <c r="Q1332" s="24"/>
      <c r="R1332" s="24"/>
      <c r="S1332" s="24"/>
      <c r="T1332" s="24"/>
      <c r="U1332" s="41" t="str">
        <f t="shared" si="148"/>
        <v>Food and Beverage - Cafeteria</v>
      </c>
      <c r="V1332" s="48">
        <f>Budget!L160</f>
        <v>0</v>
      </c>
      <c r="W1332" s="1" t="e">
        <f t="shared" si="144"/>
        <v>#VALUE!</v>
      </c>
      <c r="Z1332" s="1" t="s">
        <v>205</v>
      </c>
      <c r="AA1332" s="1">
        <v>303101</v>
      </c>
    </row>
    <row r="1333" spans="5:27" x14ac:dyDescent="0.2">
      <c r="E1333" s="4" t="e">
        <f t="shared" si="143"/>
        <v>#VALUE!</v>
      </c>
      <c r="G1333" s="9" t="e">
        <f t="shared" si="146"/>
        <v>#VALUE!</v>
      </c>
      <c r="H1333" s="9" t="s">
        <v>205</v>
      </c>
      <c r="I1333" s="22" t="str">
        <f t="shared" si="147"/>
        <v>781701</v>
      </c>
      <c r="J1333" s="22">
        <f t="shared" si="145"/>
        <v>0</v>
      </c>
      <c r="K1333" s="22"/>
      <c r="L1333" s="23"/>
      <c r="M1333" s="22"/>
      <c r="N1333" s="23"/>
      <c r="O1333" s="24"/>
      <c r="P1333" s="24"/>
      <c r="Q1333" s="24"/>
      <c r="R1333" s="24"/>
      <c r="S1333" s="24"/>
      <c r="T1333" s="24"/>
      <c r="U1333" s="41" t="str">
        <f t="shared" si="148"/>
        <v>Equipment-Cafeteria</v>
      </c>
      <c r="V1333" s="48">
        <f>Budget!L161</f>
        <v>0</v>
      </c>
      <c r="W1333" s="1" t="e">
        <f t="shared" si="144"/>
        <v>#VALUE!</v>
      </c>
      <c r="Z1333" s="1" t="s">
        <v>205</v>
      </c>
      <c r="AA1333" s="1">
        <v>303101</v>
      </c>
    </row>
    <row r="1334" spans="5:27" x14ac:dyDescent="0.2">
      <c r="E1334" s="4" t="e">
        <f t="shared" si="143"/>
        <v>#VALUE!</v>
      </c>
      <c r="G1334" s="9" t="e">
        <f t="shared" si="146"/>
        <v>#VALUE!</v>
      </c>
      <c r="H1334" s="9" t="s">
        <v>205</v>
      </c>
      <c r="I1334" s="22" t="str">
        <f t="shared" si="147"/>
        <v>781702</v>
      </c>
      <c r="J1334" s="22">
        <f t="shared" si="145"/>
        <v>0</v>
      </c>
      <c r="K1334" s="22"/>
      <c r="L1334" s="23"/>
      <c r="M1334" s="22"/>
      <c r="N1334" s="23"/>
      <c r="O1334" s="24"/>
      <c r="P1334" s="24"/>
      <c r="Q1334" s="24"/>
      <c r="R1334" s="24"/>
      <c r="S1334" s="24"/>
      <c r="T1334" s="24"/>
      <c r="U1334" s="41" t="str">
        <f t="shared" si="148"/>
        <v>Utilities-Cafeteria</v>
      </c>
      <c r="V1334" s="48">
        <f>Budget!L162</f>
        <v>0</v>
      </c>
      <c r="W1334" s="1" t="e">
        <f t="shared" si="144"/>
        <v>#VALUE!</v>
      </c>
      <c r="Z1334" s="1" t="s">
        <v>205</v>
      </c>
      <c r="AA1334" s="1">
        <v>303101</v>
      </c>
    </row>
    <row r="1335" spans="5:27" x14ac:dyDescent="0.2">
      <c r="E1335" s="4" t="e">
        <f t="shared" si="143"/>
        <v>#VALUE!</v>
      </c>
      <c r="G1335" s="9" t="e">
        <f t="shared" si="146"/>
        <v>#VALUE!</v>
      </c>
      <c r="H1335" s="9" t="s">
        <v>205</v>
      </c>
      <c r="I1335" s="22" t="str">
        <f t="shared" si="147"/>
        <v>781703</v>
      </c>
      <c r="J1335" s="22">
        <f t="shared" si="145"/>
        <v>0</v>
      </c>
      <c r="K1335" s="22"/>
      <c r="L1335" s="23"/>
      <c r="M1335" s="22"/>
      <c r="N1335" s="23"/>
      <c r="O1335" s="24"/>
      <c r="P1335" s="24"/>
      <c r="Q1335" s="24"/>
      <c r="R1335" s="24"/>
      <c r="S1335" s="24"/>
      <c r="T1335" s="24"/>
      <c r="U1335" s="41" t="str">
        <f t="shared" si="148"/>
        <v>Repairs &amp; Maintenance-Cafeteria</v>
      </c>
      <c r="V1335" s="48">
        <f>Budget!L163</f>
        <v>0</v>
      </c>
      <c r="W1335" s="1" t="e">
        <f t="shared" si="144"/>
        <v>#VALUE!</v>
      </c>
      <c r="Z1335" s="1" t="s">
        <v>205</v>
      </c>
      <c r="AA1335" s="1">
        <v>303101</v>
      </c>
    </row>
    <row r="1336" spans="5:27" x14ac:dyDescent="0.2">
      <c r="E1336" s="4" t="e">
        <f t="shared" si="143"/>
        <v>#VALUE!</v>
      </c>
      <c r="G1336" s="9" t="e">
        <f t="shared" si="146"/>
        <v>#VALUE!</v>
      </c>
      <c r="H1336" s="9" t="s">
        <v>205</v>
      </c>
      <c r="I1336" s="22" t="str">
        <f t="shared" si="147"/>
        <v>796500</v>
      </c>
      <c r="J1336" s="22">
        <f t="shared" si="145"/>
        <v>0</v>
      </c>
      <c r="K1336" s="22"/>
      <c r="L1336" s="23"/>
      <c r="M1336" s="22"/>
      <c r="N1336" s="23"/>
      <c r="O1336" s="24"/>
      <c r="P1336" s="24"/>
      <c r="Q1336" s="24"/>
      <c r="R1336" s="24"/>
      <c r="S1336" s="24"/>
      <c r="T1336" s="24"/>
      <c r="U1336" s="41" t="str">
        <f t="shared" si="148"/>
        <v>Student Services</v>
      </c>
      <c r="V1336" s="48">
        <f>Budget!L164</f>
        <v>0</v>
      </c>
      <c r="W1336" s="1" t="e">
        <f t="shared" si="144"/>
        <v>#VALUE!</v>
      </c>
      <c r="Z1336" s="1" t="s">
        <v>205</v>
      </c>
      <c r="AA1336" s="1">
        <v>303101</v>
      </c>
    </row>
    <row r="1337" spans="5:27" x14ac:dyDescent="0.2">
      <c r="E1337" s="4" t="e">
        <f t="shared" si="143"/>
        <v>#VALUE!</v>
      </c>
      <c r="G1337" s="9" t="e">
        <f t="shared" si="146"/>
        <v>#VALUE!</v>
      </c>
      <c r="H1337" s="9" t="s">
        <v>205</v>
      </c>
      <c r="I1337" s="22" t="str">
        <f t="shared" si="147"/>
        <v>796530</v>
      </c>
      <c r="J1337" s="22">
        <f t="shared" si="145"/>
        <v>0</v>
      </c>
      <c r="K1337" s="22"/>
      <c r="L1337" s="23"/>
      <c r="M1337" s="22"/>
      <c r="N1337" s="23"/>
      <c r="O1337" s="24"/>
      <c r="P1337" s="24"/>
      <c r="Q1337" s="24"/>
      <c r="R1337" s="24"/>
      <c r="S1337" s="24"/>
      <c r="T1337" s="24"/>
      <c r="U1337" s="41" t="str">
        <f t="shared" si="148"/>
        <v>Pupil Transportation (Net)</v>
      </c>
      <c r="V1337" s="48">
        <f>Budget!L165</f>
        <v>0</v>
      </c>
      <c r="W1337" s="1" t="e">
        <f t="shared" si="144"/>
        <v>#VALUE!</v>
      </c>
      <c r="Z1337" s="1" t="s">
        <v>205</v>
      </c>
      <c r="AA1337" s="1">
        <v>303101</v>
      </c>
    </row>
    <row r="1338" spans="5:27" x14ac:dyDescent="0.2">
      <c r="E1338" s="4" t="e">
        <f t="shared" si="143"/>
        <v>#VALUE!</v>
      </c>
      <c r="G1338" s="9" t="e">
        <f t="shared" si="146"/>
        <v>#VALUE!</v>
      </c>
      <c r="H1338" s="9" t="s">
        <v>205</v>
      </c>
      <c r="I1338" s="22" t="str">
        <f t="shared" si="147"/>
        <v>816004</v>
      </c>
      <c r="J1338" s="22">
        <f t="shared" si="145"/>
        <v>0</v>
      </c>
      <c r="K1338" s="22"/>
      <c r="L1338" s="23"/>
      <c r="M1338" s="22"/>
      <c r="N1338" s="23"/>
      <c r="O1338" s="24"/>
      <c r="P1338" s="24"/>
      <c r="Q1338" s="24"/>
      <c r="R1338" s="24"/>
      <c r="S1338" s="24"/>
      <c r="T1338" s="24"/>
      <c r="U1338" s="41" t="str">
        <f t="shared" si="148"/>
        <v xml:space="preserve">Salaries - Extended Day Care </v>
      </c>
      <c r="V1338" s="48">
        <f>Budget!L166</f>
        <v>0</v>
      </c>
      <c r="W1338" s="1" t="e">
        <f t="shared" si="144"/>
        <v>#VALUE!</v>
      </c>
      <c r="Z1338" s="1" t="s">
        <v>205</v>
      </c>
      <c r="AA1338" s="1">
        <v>303101</v>
      </c>
    </row>
    <row r="1339" spans="5:27" x14ac:dyDescent="0.2">
      <c r="E1339" s="4" t="e">
        <f t="shared" si="143"/>
        <v>#VALUE!</v>
      </c>
      <c r="G1339" s="9" t="e">
        <f t="shared" si="146"/>
        <v>#VALUE!</v>
      </c>
      <c r="H1339" s="9" t="s">
        <v>205</v>
      </c>
      <c r="I1339" s="22" t="str">
        <f t="shared" si="147"/>
        <v>816101</v>
      </c>
      <c r="J1339" s="22">
        <f t="shared" si="145"/>
        <v>0</v>
      </c>
      <c r="K1339" s="22"/>
      <c r="L1339" s="23"/>
      <c r="M1339" s="22"/>
      <c r="N1339" s="23"/>
      <c r="O1339" s="24"/>
      <c r="P1339" s="24"/>
      <c r="Q1339" s="24"/>
      <c r="R1339" s="24"/>
      <c r="S1339" s="24"/>
      <c r="T1339" s="24"/>
      <c r="U1339" s="41" t="str">
        <f t="shared" si="148"/>
        <v>SS Taxes, Employer Share - Extended Day Care</v>
      </c>
      <c r="V1339" s="48">
        <f>Budget!L167</f>
        <v>0</v>
      </c>
      <c r="W1339" s="1" t="e">
        <f t="shared" si="144"/>
        <v>#VALUE!</v>
      </c>
      <c r="Z1339" s="1" t="s">
        <v>205</v>
      </c>
      <c r="AA1339" s="1">
        <v>303101</v>
      </c>
    </row>
    <row r="1340" spans="5:27" x14ac:dyDescent="0.2">
      <c r="E1340" s="4" t="e">
        <f t="shared" si="143"/>
        <v>#VALUE!</v>
      </c>
      <c r="G1340" s="9" t="e">
        <f t="shared" si="146"/>
        <v>#VALUE!</v>
      </c>
      <c r="H1340" s="9" t="s">
        <v>205</v>
      </c>
      <c r="I1340" s="22" t="str">
        <f t="shared" si="147"/>
        <v>816102</v>
      </c>
      <c r="J1340" s="22">
        <f t="shared" si="145"/>
        <v>0</v>
      </c>
      <c r="K1340" s="22"/>
      <c r="L1340" s="23"/>
      <c r="M1340" s="22"/>
      <c r="N1340" s="23"/>
      <c r="O1340" s="24"/>
      <c r="P1340" s="24"/>
      <c r="Q1340" s="24"/>
      <c r="R1340" s="24"/>
      <c r="S1340" s="24"/>
      <c r="T1340" s="24"/>
      <c r="U1340" s="41" t="str">
        <f t="shared" si="148"/>
        <v>Life &amp; Disability Insurance - Extended Day Care</v>
      </c>
      <c r="V1340" s="48">
        <f>Budget!L168</f>
        <v>0</v>
      </c>
      <c r="W1340" s="1" t="e">
        <f t="shared" si="144"/>
        <v>#VALUE!</v>
      </c>
      <c r="Z1340" s="1" t="s">
        <v>205</v>
      </c>
      <c r="AA1340" s="1">
        <v>303101</v>
      </c>
    </row>
    <row r="1341" spans="5:27" x14ac:dyDescent="0.2">
      <c r="E1341" s="4" t="e">
        <f t="shared" si="143"/>
        <v>#VALUE!</v>
      </c>
      <c r="G1341" s="9" t="e">
        <f t="shared" si="146"/>
        <v>#VALUE!</v>
      </c>
      <c r="H1341" s="9" t="s">
        <v>205</v>
      </c>
      <c r="I1341" s="22" t="str">
        <f t="shared" si="147"/>
        <v>816106</v>
      </c>
      <c r="J1341" s="22">
        <f t="shared" si="145"/>
        <v>0</v>
      </c>
      <c r="K1341" s="22"/>
      <c r="L1341" s="23"/>
      <c r="M1341" s="22"/>
      <c r="N1341" s="23"/>
      <c r="O1341" s="24"/>
      <c r="P1341" s="24"/>
      <c r="Q1341" s="24"/>
      <c r="R1341" s="24"/>
      <c r="S1341" s="24"/>
      <c r="T1341" s="24"/>
      <c r="U1341" s="41" t="str">
        <f t="shared" si="148"/>
        <v>Retirement - Extended Day Care</v>
      </c>
      <c r="V1341" s="48">
        <f>Budget!L169</f>
        <v>0</v>
      </c>
      <c r="W1341" s="1" t="e">
        <f t="shared" ref="W1341:W1354" si="149">$H$6</f>
        <v>#VALUE!</v>
      </c>
      <c r="Z1341" s="1" t="s">
        <v>205</v>
      </c>
      <c r="AA1341" s="1">
        <v>303101</v>
      </c>
    </row>
    <row r="1342" spans="5:27" x14ac:dyDescent="0.2">
      <c r="E1342" s="4" t="e">
        <f t="shared" si="143"/>
        <v>#VALUE!</v>
      </c>
      <c r="F1342" s="2"/>
      <c r="G1342" s="2" t="e">
        <f t="shared" si="146"/>
        <v>#VALUE!</v>
      </c>
      <c r="H1342" s="9" t="s">
        <v>205</v>
      </c>
      <c r="I1342" s="42" t="str">
        <f t="shared" si="147"/>
        <v>816111</v>
      </c>
      <c r="J1342" s="22">
        <f t="shared" si="145"/>
        <v>0</v>
      </c>
      <c r="K1342" s="43"/>
      <c r="L1342" s="24"/>
      <c r="M1342" s="43"/>
      <c r="N1342" s="24"/>
      <c r="O1342" s="44"/>
      <c r="P1342" s="44"/>
      <c r="Q1342" s="44"/>
      <c r="R1342" s="44"/>
      <c r="S1342" s="44"/>
      <c r="T1342" s="44"/>
      <c r="U1342" s="22" t="str">
        <f t="shared" si="148"/>
        <v>Health Insurance - Extended Day Care</v>
      </c>
      <c r="V1342" s="48">
        <f>Budget!L170</f>
        <v>0</v>
      </c>
      <c r="W1342" s="1" t="e">
        <f t="shared" si="149"/>
        <v>#VALUE!</v>
      </c>
      <c r="X1342" s="7"/>
      <c r="Y1342" s="7"/>
      <c r="Z1342" s="1" t="s">
        <v>205</v>
      </c>
      <c r="AA1342" s="1">
        <v>303101</v>
      </c>
    </row>
    <row r="1343" spans="5:27" x14ac:dyDescent="0.2">
      <c r="E1343" s="4" t="e">
        <f t="shared" si="143"/>
        <v>#VALUE!</v>
      </c>
      <c r="G1343" s="9" t="e">
        <f t="shared" si="146"/>
        <v>#VALUE!</v>
      </c>
      <c r="H1343" s="9" t="s">
        <v>205</v>
      </c>
      <c r="I1343" s="22" t="str">
        <f t="shared" si="147"/>
        <v>816320</v>
      </c>
      <c r="J1343" s="22">
        <f t="shared" si="145"/>
        <v>0</v>
      </c>
      <c r="K1343" s="22"/>
      <c r="L1343" s="23"/>
      <c r="M1343" s="22"/>
      <c r="N1343" s="23"/>
      <c r="O1343" s="24"/>
      <c r="P1343" s="24"/>
      <c r="Q1343" s="24"/>
      <c r="R1343" s="24"/>
      <c r="S1343" s="24"/>
      <c r="T1343" s="24"/>
      <c r="U1343" s="41" t="str">
        <f t="shared" si="148"/>
        <v>Supplies - Extended Day Care</v>
      </c>
      <c r="V1343" s="48">
        <f>Budget!L171</f>
        <v>0</v>
      </c>
      <c r="W1343" s="1" t="e">
        <f t="shared" si="149"/>
        <v>#VALUE!</v>
      </c>
      <c r="Z1343" s="1" t="s">
        <v>205</v>
      </c>
      <c r="AA1343" s="1">
        <v>303101</v>
      </c>
    </row>
    <row r="1344" spans="5:27" x14ac:dyDescent="0.2">
      <c r="E1344" s="4" t="e">
        <f t="shared" si="143"/>
        <v>#VALUE!</v>
      </c>
      <c r="G1344" s="9" t="e">
        <f t="shared" si="146"/>
        <v>#VALUE!</v>
      </c>
      <c r="H1344" s="9" t="s">
        <v>205</v>
      </c>
      <c r="I1344" s="22" t="str">
        <f t="shared" si="147"/>
        <v>816350</v>
      </c>
      <c r="J1344" s="22">
        <f t="shared" si="145"/>
        <v>0</v>
      </c>
      <c r="K1344" s="22"/>
      <c r="L1344" s="23"/>
      <c r="M1344" s="22"/>
      <c r="N1344" s="23"/>
      <c r="O1344" s="24"/>
      <c r="P1344" s="24"/>
      <c r="Q1344" s="24"/>
      <c r="R1344" s="24"/>
      <c r="S1344" s="24"/>
      <c r="T1344" s="24"/>
      <c r="U1344" s="41" t="str">
        <f t="shared" si="148"/>
        <v>Other Expenditures Extended Day Care</v>
      </c>
      <c r="V1344" s="48">
        <f>Budget!L172</f>
        <v>0</v>
      </c>
      <c r="W1344" s="1" t="e">
        <f t="shared" si="149"/>
        <v>#VALUE!</v>
      </c>
      <c r="Z1344" s="1" t="s">
        <v>205</v>
      </c>
      <c r="AA1344" s="1">
        <v>303101</v>
      </c>
    </row>
    <row r="1345" spans="5:27" x14ac:dyDescent="0.2">
      <c r="E1345" s="4" t="e">
        <f t="shared" si="143"/>
        <v>#VALUE!</v>
      </c>
      <c r="G1345" s="9" t="e">
        <f t="shared" si="146"/>
        <v>#VALUE!</v>
      </c>
      <c r="H1345" s="9" t="s">
        <v>205</v>
      </c>
      <c r="I1345" s="22" t="str">
        <f t="shared" si="147"/>
        <v>816422</v>
      </c>
      <c r="J1345" s="22">
        <f t="shared" si="145"/>
        <v>0</v>
      </c>
      <c r="K1345" s="22"/>
      <c r="L1345" s="23"/>
      <c r="M1345" s="22"/>
      <c r="N1345" s="23"/>
      <c r="O1345" s="24"/>
      <c r="P1345" s="24"/>
      <c r="Q1345" s="24"/>
      <c r="R1345" s="24"/>
      <c r="S1345" s="24"/>
      <c r="T1345" s="24"/>
      <c r="U1345" s="41" t="str">
        <f t="shared" si="148"/>
        <v>Food &amp; Beverages</v>
      </c>
      <c r="V1345" s="48">
        <f>Budget!L173</f>
        <v>0</v>
      </c>
      <c r="W1345" s="1" t="e">
        <f t="shared" si="149"/>
        <v>#VALUE!</v>
      </c>
      <c r="Z1345" s="1" t="s">
        <v>205</v>
      </c>
      <c r="AA1345" s="1">
        <v>303101</v>
      </c>
    </row>
    <row r="1346" spans="5:27" x14ac:dyDescent="0.2">
      <c r="E1346" s="4" t="e">
        <f t="shared" si="143"/>
        <v>#VALUE!</v>
      </c>
      <c r="G1346" s="9" t="e">
        <f t="shared" si="146"/>
        <v>#VALUE!</v>
      </c>
      <c r="H1346" s="9" t="s">
        <v>205</v>
      </c>
      <c r="I1346" s="22" t="str">
        <f t="shared" si="147"/>
        <v>839001</v>
      </c>
      <c r="J1346" s="22">
        <f t="shared" si="145"/>
        <v>0</v>
      </c>
      <c r="K1346" s="22"/>
      <c r="L1346" s="23"/>
      <c r="M1346" s="22"/>
      <c r="N1346" s="23"/>
      <c r="O1346" s="24"/>
      <c r="P1346" s="24"/>
      <c r="Q1346" s="24"/>
      <c r="R1346" s="24"/>
      <c r="S1346" s="24"/>
      <c r="T1346" s="24"/>
      <c r="U1346" s="41" t="str">
        <f t="shared" si="148"/>
        <v>Interest Payments - All Sources</v>
      </c>
      <c r="V1346" s="48">
        <f>Budget!L174</f>
        <v>0</v>
      </c>
      <c r="W1346" s="1" t="e">
        <f t="shared" si="149"/>
        <v>#VALUE!</v>
      </c>
      <c r="Z1346" s="1" t="s">
        <v>205</v>
      </c>
      <c r="AA1346" s="1">
        <v>303101</v>
      </c>
    </row>
    <row r="1347" spans="5:27" x14ac:dyDescent="0.2">
      <c r="E1347" s="4" t="e">
        <f t="shared" si="143"/>
        <v>#VALUE!</v>
      </c>
      <c r="G1347" s="9" t="e">
        <f t="shared" si="146"/>
        <v>#VALUE!</v>
      </c>
      <c r="H1347" s="9" t="s">
        <v>205</v>
      </c>
      <c r="I1347" s="22" t="str">
        <f t="shared" si="147"/>
        <v>839005</v>
      </c>
      <c r="J1347" s="22">
        <f t="shared" si="145"/>
        <v>0</v>
      </c>
      <c r="K1347" s="22"/>
      <c r="L1347" s="23"/>
      <c r="M1347" s="22"/>
      <c r="N1347" s="23"/>
      <c r="O1347" s="24"/>
      <c r="P1347" s="24"/>
      <c r="Q1347" s="24"/>
      <c r="R1347" s="24"/>
      <c r="S1347" s="24"/>
      <c r="T1347" s="24"/>
      <c r="U1347" s="41" t="str">
        <f t="shared" si="148"/>
        <v>Interest Payments - Non-Diocesan Sources</v>
      </c>
      <c r="V1347" s="48">
        <f>Budget!L175</f>
        <v>0</v>
      </c>
      <c r="W1347" s="1" t="e">
        <f t="shared" si="149"/>
        <v>#VALUE!</v>
      </c>
      <c r="Z1347" s="1" t="s">
        <v>205</v>
      </c>
      <c r="AA1347" s="1">
        <v>303101</v>
      </c>
    </row>
    <row r="1348" spans="5:27" x14ac:dyDescent="0.2">
      <c r="E1348" s="4" t="e">
        <f t="shared" si="143"/>
        <v>#VALUE!</v>
      </c>
      <c r="G1348" s="9" t="e">
        <f t="shared" si="146"/>
        <v>#VALUE!</v>
      </c>
      <c r="H1348" s="9" t="s">
        <v>205</v>
      </c>
      <c r="I1348" s="22" t="str">
        <f t="shared" si="147"/>
        <v>859310</v>
      </c>
      <c r="J1348" s="22">
        <f t="shared" si="145"/>
        <v>0</v>
      </c>
      <c r="K1348" s="22"/>
      <c r="L1348" s="23"/>
      <c r="M1348" s="22"/>
      <c r="N1348" s="23"/>
      <c r="O1348" s="24"/>
      <c r="P1348" s="24"/>
      <c r="Q1348" s="24"/>
      <c r="R1348" s="24"/>
      <c r="S1348" s="24"/>
      <c r="T1348" s="24"/>
      <c r="U1348" s="41" t="str">
        <f t="shared" si="148"/>
        <v>Capital Expense Paid to Parish</v>
      </c>
      <c r="V1348" s="48">
        <f>Budget!L176</f>
        <v>0</v>
      </c>
      <c r="W1348" s="1" t="e">
        <f t="shared" si="149"/>
        <v>#VALUE!</v>
      </c>
      <c r="Z1348" s="1" t="s">
        <v>205</v>
      </c>
      <c r="AA1348" s="1">
        <v>303101</v>
      </c>
    </row>
    <row r="1349" spans="5:27" x14ac:dyDescent="0.2">
      <c r="E1349" s="4" t="e">
        <f t="shared" si="143"/>
        <v>#VALUE!</v>
      </c>
      <c r="G1349" s="9" t="e">
        <f t="shared" si="146"/>
        <v>#VALUE!</v>
      </c>
      <c r="H1349" s="9" t="s">
        <v>205</v>
      </c>
      <c r="I1349" s="22" t="str">
        <f t="shared" si="147"/>
        <v>862062</v>
      </c>
      <c r="J1349" s="22">
        <f t="shared" si="145"/>
        <v>0</v>
      </c>
      <c r="K1349" s="22"/>
      <c r="L1349" s="23"/>
      <c r="M1349" s="22"/>
      <c r="N1349" s="23"/>
      <c r="O1349" s="24"/>
      <c r="P1349" s="24"/>
      <c r="Q1349" s="24"/>
      <c r="R1349" s="24"/>
      <c r="S1349" s="24"/>
      <c r="T1349" s="24"/>
      <c r="U1349" s="41" t="str">
        <f t="shared" si="148"/>
        <v>Unrestricted Donation Expense</v>
      </c>
      <c r="V1349" s="48">
        <f>Budget!L177</f>
        <v>0</v>
      </c>
      <c r="W1349" s="1" t="e">
        <f t="shared" si="149"/>
        <v>#VALUE!</v>
      </c>
      <c r="Z1349" s="1" t="s">
        <v>205</v>
      </c>
      <c r="AA1349" s="1">
        <v>303101</v>
      </c>
    </row>
    <row r="1350" spans="5:27" x14ac:dyDescent="0.2">
      <c r="E1350" s="4" t="e">
        <f t="shared" si="143"/>
        <v>#VALUE!</v>
      </c>
      <c r="G1350" s="9" t="e">
        <f t="shared" si="146"/>
        <v>#VALUE!</v>
      </c>
      <c r="H1350" s="9" t="s">
        <v>205</v>
      </c>
      <c r="I1350" s="22" t="str">
        <f t="shared" si="147"/>
        <v>862063</v>
      </c>
      <c r="J1350" s="22">
        <f t="shared" si="145"/>
        <v>0</v>
      </c>
      <c r="K1350" s="22"/>
      <c r="L1350" s="23"/>
      <c r="M1350" s="22"/>
      <c r="N1350" s="23"/>
      <c r="O1350" s="24"/>
      <c r="P1350" s="24"/>
      <c r="Q1350" s="24"/>
      <c r="R1350" s="24"/>
      <c r="S1350" s="24"/>
      <c r="T1350" s="24"/>
      <c r="U1350" s="41" t="str">
        <f t="shared" si="148"/>
        <v>Fundraising - Pledges</v>
      </c>
      <c r="V1350" s="48">
        <f>Budget!L178</f>
        <v>0</v>
      </c>
      <c r="W1350" s="1" t="e">
        <f t="shared" si="149"/>
        <v>#VALUE!</v>
      </c>
      <c r="Z1350" s="1" t="s">
        <v>205</v>
      </c>
      <c r="AA1350" s="1">
        <v>303101</v>
      </c>
    </row>
    <row r="1351" spans="5:27" x14ac:dyDescent="0.2">
      <c r="E1351" s="4" t="e">
        <f t="shared" si="143"/>
        <v>#VALUE!</v>
      </c>
      <c r="G1351" s="9" t="e">
        <f t="shared" si="146"/>
        <v>#VALUE!</v>
      </c>
      <c r="H1351" s="9" t="s">
        <v>205</v>
      </c>
      <c r="I1351" s="22" t="str">
        <f t="shared" si="147"/>
        <v>862065</v>
      </c>
      <c r="J1351" s="22">
        <f t="shared" si="145"/>
        <v>0</v>
      </c>
      <c r="K1351" s="22"/>
      <c r="L1351" s="23"/>
      <c r="M1351" s="22"/>
      <c r="N1351" s="23"/>
      <c r="O1351" s="24"/>
      <c r="P1351" s="24"/>
      <c r="Q1351" s="24"/>
      <c r="R1351" s="24"/>
      <c r="S1351" s="24"/>
      <c r="T1351" s="24"/>
      <c r="U1351" s="41" t="str">
        <f t="shared" si="148"/>
        <v>Fundraising - Athletic Complex</v>
      </c>
      <c r="V1351" s="48">
        <f>Budget!L179</f>
        <v>0</v>
      </c>
      <c r="W1351" s="1" t="e">
        <f t="shared" si="149"/>
        <v>#VALUE!</v>
      </c>
      <c r="Z1351" s="1" t="s">
        <v>205</v>
      </c>
      <c r="AA1351" s="1">
        <v>303101</v>
      </c>
    </row>
    <row r="1352" spans="5:27" x14ac:dyDescent="0.2">
      <c r="E1352" s="4" t="e">
        <f t="shared" si="143"/>
        <v>#VALUE!</v>
      </c>
      <c r="G1352" s="9" t="e">
        <f t="shared" si="146"/>
        <v>#VALUE!</v>
      </c>
      <c r="H1352" s="9" t="s">
        <v>205</v>
      </c>
      <c r="I1352" s="22" t="str">
        <f t="shared" si="147"/>
        <v>862069</v>
      </c>
      <c r="J1352" s="22">
        <f t="shared" si="145"/>
        <v>0</v>
      </c>
      <c r="K1352" s="22"/>
      <c r="L1352" s="23"/>
      <c r="M1352" s="22"/>
      <c r="N1352" s="23"/>
      <c r="O1352" s="24"/>
      <c r="P1352" s="24"/>
      <c r="Q1352" s="24"/>
      <c r="R1352" s="24"/>
      <c r="S1352" s="24"/>
      <c r="T1352" s="24"/>
      <c r="U1352" s="41" t="str">
        <f t="shared" si="148"/>
        <v>Fundraising - Misc</v>
      </c>
      <c r="V1352" s="48">
        <f>Budget!L180</f>
        <v>0</v>
      </c>
      <c r="W1352" s="1" t="e">
        <f t="shared" si="149"/>
        <v>#VALUE!</v>
      </c>
      <c r="Z1352" s="1" t="s">
        <v>205</v>
      </c>
      <c r="AA1352" s="1">
        <v>303101</v>
      </c>
    </row>
    <row r="1353" spans="5:27" x14ac:dyDescent="0.2">
      <c r="E1353" s="4" t="e">
        <f t="shared" si="143"/>
        <v>#VALUE!</v>
      </c>
      <c r="F1353" s="2"/>
      <c r="G1353" s="2" t="e">
        <f t="shared" si="146"/>
        <v>#VALUE!</v>
      </c>
      <c r="H1353" s="7" t="s">
        <v>205</v>
      </c>
      <c r="I1353" s="6">
        <f t="shared" si="147"/>
        <v>303101</v>
      </c>
      <c r="J1353" s="1">
        <f t="shared" si="145"/>
        <v>0</v>
      </c>
      <c r="K1353" s="3"/>
      <c r="M1353" s="3"/>
      <c r="O1353" s="5"/>
      <c r="P1353" s="5"/>
      <c r="Q1353" s="5"/>
      <c r="R1353" s="5"/>
      <c r="S1353" s="5"/>
      <c r="T1353" s="5"/>
      <c r="U1353" s="1" t="str">
        <f t="shared" si="148"/>
        <v>NET GAIN OR LOSS:</v>
      </c>
      <c r="V1353" s="49">
        <f>Budget!L183</f>
        <v>0</v>
      </c>
      <c r="W1353" s="1" t="e">
        <f t="shared" si="149"/>
        <v>#VALUE!</v>
      </c>
      <c r="X1353" s="7"/>
      <c r="Y1353" s="7"/>
      <c r="Z1353" s="7" t="s">
        <v>205</v>
      </c>
      <c r="AA1353" s="1">
        <v>303101</v>
      </c>
    </row>
    <row r="1354" spans="5:27" x14ac:dyDescent="0.2">
      <c r="E1354" s="4" t="e">
        <f t="shared" si="143"/>
        <v>#VALUE!</v>
      </c>
      <c r="G1354" s="9" t="e">
        <f t="shared" si="146"/>
        <v>#VALUE!</v>
      </c>
      <c r="H1354" s="9" t="s">
        <v>205</v>
      </c>
      <c r="I1354" s="19" t="str">
        <f t="shared" si="147"/>
        <v>412010</v>
      </c>
      <c r="J1354" s="19">
        <f>$D$4</f>
        <v>0</v>
      </c>
      <c r="K1354" s="19"/>
      <c r="L1354" s="20"/>
      <c r="M1354" s="19"/>
      <c r="N1354" s="20"/>
      <c r="O1354" s="21"/>
      <c r="P1354" s="21"/>
      <c r="Q1354" s="21"/>
      <c r="R1354" s="21"/>
      <c r="S1354" s="21"/>
      <c r="T1354" s="21"/>
      <c r="U1354" s="40" t="str">
        <f t="shared" si="148"/>
        <v>Cost to Educate</v>
      </c>
      <c r="V1354" s="47">
        <f>-Budget!M10</f>
        <v>0</v>
      </c>
      <c r="W1354" s="1" t="e">
        <f t="shared" si="149"/>
        <v>#VALUE!</v>
      </c>
      <c r="Z1354" s="1" t="s">
        <v>205</v>
      </c>
      <c r="AA1354" s="1">
        <v>303101</v>
      </c>
    </row>
    <row r="1355" spans="5:27" x14ac:dyDescent="0.2">
      <c r="E1355" s="4" t="e">
        <f t="shared" si="143"/>
        <v>#VALUE!</v>
      </c>
      <c r="G1355" s="9" t="e">
        <f t="shared" si="146"/>
        <v>#VALUE!</v>
      </c>
      <c r="H1355" s="9" t="s">
        <v>205</v>
      </c>
      <c r="I1355" s="19" t="str">
        <f t="shared" si="147"/>
        <v>412405</v>
      </c>
      <c r="J1355" s="19">
        <f t="shared" ref="J1355:J1415" si="150">$D$4</f>
        <v>0</v>
      </c>
      <c r="K1355" s="19"/>
      <c r="L1355" s="20"/>
      <c r="M1355" s="19"/>
      <c r="N1355" s="20"/>
      <c r="O1355" s="21"/>
      <c r="P1355" s="21"/>
      <c r="Q1355" s="21"/>
      <c r="R1355" s="21"/>
      <c r="S1355" s="21"/>
      <c r="T1355" s="21"/>
      <c r="U1355" s="40" t="str">
        <f t="shared" si="148"/>
        <v>Published Differential - Parishioner</v>
      </c>
      <c r="V1355" s="47">
        <f>-Budget!M11</f>
        <v>0</v>
      </c>
      <c r="W1355" s="1" t="e">
        <f t="shared" ref="W1355:W1386" si="151">$H$6</f>
        <v>#VALUE!</v>
      </c>
      <c r="Z1355" s="1" t="s">
        <v>205</v>
      </c>
      <c r="AA1355" s="1">
        <v>303101</v>
      </c>
    </row>
    <row r="1356" spans="5:27" x14ac:dyDescent="0.2">
      <c r="E1356" s="4" t="e">
        <f t="shared" si="143"/>
        <v>#VALUE!</v>
      </c>
      <c r="G1356" s="9" t="e">
        <f t="shared" si="146"/>
        <v>#VALUE!</v>
      </c>
      <c r="H1356" s="9" t="s">
        <v>205</v>
      </c>
      <c r="I1356" s="19" t="str">
        <f t="shared" si="147"/>
        <v>412410</v>
      </c>
      <c r="J1356" s="19">
        <f t="shared" si="150"/>
        <v>0</v>
      </c>
      <c r="K1356" s="19"/>
      <c r="L1356" s="20"/>
      <c r="M1356" s="19"/>
      <c r="N1356" s="20"/>
      <c r="O1356" s="21"/>
      <c r="P1356" s="21"/>
      <c r="Q1356" s="21"/>
      <c r="R1356" s="21"/>
      <c r="S1356" s="21"/>
      <c r="T1356" s="21"/>
      <c r="U1356" s="40" t="str">
        <f t="shared" si="148"/>
        <v>Published Differential - Non-Parishioner, Catholic</v>
      </c>
      <c r="V1356" s="47">
        <f>-Budget!M12</f>
        <v>0</v>
      </c>
      <c r="W1356" s="1" t="e">
        <f t="shared" si="151"/>
        <v>#VALUE!</v>
      </c>
      <c r="Z1356" s="1" t="s">
        <v>205</v>
      </c>
      <c r="AA1356" s="1">
        <v>303101</v>
      </c>
    </row>
    <row r="1357" spans="5:27" x14ac:dyDescent="0.2">
      <c r="E1357" s="4" t="e">
        <f t="shared" si="143"/>
        <v>#VALUE!</v>
      </c>
      <c r="G1357" s="9" t="e">
        <f t="shared" si="146"/>
        <v>#VALUE!</v>
      </c>
      <c r="H1357" s="9" t="s">
        <v>205</v>
      </c>
      <c r="I1357" s="19" t="str">
        <f t="shared" si="147"/>
        <v>412415</v>
      </c>
      <c r="J1357" s="19">
        <f t="shared" si="150"/>
        <v>0</v>
      </c>
      <c r="K1357" s="19"/>
      <c r="L1357" s="20"/>
      <c r="M1357" s="19"/>
      <c r="N1357" s="20"/>
      <c r="O1357" s="21"/>
      <c r="P1357" s="21"/>
      <c r="Q1357" s="21"/>
      <c r="R1357" s="21"/>
      <c r="S1357" s="21"/>
      <c r="T1357" s="21"/>
      <c r="U1357" s="40" t="str">
        <f t="shared" si="148"/>
        <v>Published Differential - Non-Catholic</v>
      </c>
      <c r="V1357" s="47">
        <f>-Budget!M13</f>
        <v>0</v>
      </c>
      <c r="W1357" s="1" t="e">
        <f t="shared" si="151"/>
        <v>#VALUE!</v>
      </c>
      <c r="Z1357" s="1" t="s">
        <v>205</v>
      </c>
      <c r="AA1357" s="1">
        <v>303101</v>
      </c>
    </row>
    <row r="1358" spans="5:27" x14ac:dyDescent="0.2">
      <c r="E1358" s="4" t="e">
        <f t="shared" si="143"/>
        <v>#VALUE!</v>
      </c>
      <c r="G1358" s="9" t="e">
        <f t="shared" si="146"/>
        <v>#VALUE!</v>
      </c>
      <c r="H1358" s="9" t="s">
        <v>205</v>
      </c>
      <c r="I1358" s="19" t="str">
        <f t="shared" si="147"/>
        <v>412420</v>
      </c>
      <c r="J1358" s="19">
        <f t="shared" si="150"/>
        <v>0</v>
      </c>
      <c r="K1358" s="19"/>
      <c r="L1358" s="20"/>
      <c r="M1358" s="19"/>
      <c r="N1358" s="20"/>
      <c r="O1358" s="21"/>
      <c r="P1358" s="21"/>
      <c r="Q1358" s="21"/>
      <c r="R1358" s="21"/>
      <c r="S1358" s="21"/>
      <c r="T1358" s="21"/>
      <c r="U1358" s="40" t="str">
        <f t="shared" si="148"/>
        <v>Published Differential - Other Status</v>
      </c>
      <c r="V1358" s="47">
        <f>-Budget!M14</f>
        <v>0</v>
      </c>
      <c r="W1358" s="1" t="e">
        <f t="shared" si="151"/>
        <v>#VALUE!</v>
      </c>
      <c r="Z1358" s="1" t="s">
        <v>205</v>
      </c>
      <c r="AA1358" s="1">
        <v>303101</v>
      </c>
    </row>
    <row r="1359" spans="5:27" x14ac:dyDescent="0.2">
      <c r="E1359" s="4" t="e">
        <f t="shared" si="143"/>
        <v>#VALUE!</v>
      </c>
      <c r="G1359" s="9" t="e">
        <f t="shared" si="146"/>
        <v>#VALUE!</v>
      </c>
      <c r="H1359" s="9" t="s">
        <v>205</v>
      </c>
      <c r="I1359" s="19" t="str">
        <f t="shared" si="147"/>
        <v>412505</v>
      </c>
      <c r="J1359" s="19">
        <f t="shared" si="150"/>
        <v>0</v>
      </c>
      <c r="K1359" s="19"/>
      <c r="L1359" s="20"/>
      <c r="M1359" s="19"/>
      <c r="N1359" s="20"/>
      <c r="O1359" s="21"/>
      <c r="P1359" s="21"/>
      <c r="Q1359" s="21"/>
      <c r="R1359" s="21"/>
      <c r="S1359" s="21"/>
      <c r="T1359" s="21"/>
      <c r="U1359" s="40" t="str">
        <f t="shared" si="148"/>
        <v>Published Discounts</v>
      </c>
      <c r="V1359" s="47">
        <f>-Budget!M15</f>
        <v>0</v>
      </c>
      <c r="W1359" s="1" t="e">
        <f t="shared" si="151"/>
        <v>#VALUE!</v>
      </c>
      <c r="Z1359" s="1" t="s">
        <v>205</v>
      </c>
      <c r="AA1359" s="1">
        <v>303101</v>
      </c>
    </row>
    <row r="1360" spans="5:27" x14ac:dyDescent="0.2">
      <c r="E1360" s="4" t="e">
        <f t="shared" si="143"/>
        <v>#VALUE!</v>
      </c>
      <c r="G1360" s="9" t="e">
        <f t="shared" ref="G1360:G1418" si="152">"BV-"&amp;J1360&amp;TEXT(E1360,"mmyy")</f>
        <v>#VALUE!</v>
      </c>
      <c r="H1360" s="9" t="s">
        <v>205</v>
      </c>
      <c r="I1360" s="19" t="str">
        <f t="shared" si="147"/>
        <v>414001</v>
      </c>
      <c r="J1360" s="19">
        <f t="shared" si="150"/>
        <v>0</v>
      </c>
      <c r="K1360" s="19"/>
      <c r="L1360" s="20"/>
      <c r="M1360" s="19"/>
      <c r="N1360" s="20"/>
      <c r="O1360" s="21"/>
      <c r="P1360" s="21"/>
      <c r="Q1360" s="21"/>
      <c r="R1360" s="21"/>
      <c r="S1360" s="21"/>
      <c r="T1360" s="21"/>
      <c r="U1360" s="40" t="str">
        <f t="shared" si="148"/>
        <v>Tuition-Current Year, Parishioner</v>
      </c>
      <c r="V1360" s="47">
        <f>-Budget!M16</f>
        <v>0</v>
      </c>
      <c r="W1360" s="1" t="e">
        <f t="shared" si="151"/>
        <v>#VALUE!</v>
      </c>
      <c r="Z1360" s="1" t="s">
        <v>205</v>
      </c>
      <c r="AA1360" s="1">
        <v>303101</v>
      </c>
    </row>
    <row r="1361" spans="5:27" x14ac:dyDescent="0.2">
      <c r="E1361" s="4" t="e">
        <f t="shared" si="143"/>
        <v>#VALUE!</v>
      </c>
      <c r="G1361" s="9" t="e">
        <f t="shared" si="152"/>
        <v>#VALUE!</v>
      </c>
      <c r="H1361" s="9" t="s">
        <v>205</v>
      </c>
      <c r="I1361" s="19" t="str">
        <f t="shared" si="147"/>
        <v>414002</v>
      </c>
      <c r="J1361" s="19">
        <f t="shared" si="150"/>
        <v>0</v>
      </c>
      <c r="K1361" s="19"/>
      <c r="L1361" s="20"/>
      <c r="M1361" s="19"/>
      <c r="N1361" s="20"/>
      <c r="O1361" s="21"/>
      <c r="P1361" s="21"/>
      <c r="Q1361" s="21"/>
      <c r="R1361" s="21"/>
      <c r="S1361" s="21"/>
      <c r="T1361" s="21"/>
      <c r="U1361" s="40" t="str">
        <f t="shared" si="148"/>
        <v>Tuition-Current Year, Non-Parishioner</v>
      </c>
      <c r="V1361" s="47">
        <f>-Budget!M17</f>
        <v>0</v>
      </c>
      <c r="W1361" s="1" t="e">
        <f t="shared" si="151"/>
        <v>#VALUE!</v>
      </c>
      <c r="Z1361" s="1" t="s">
        <v>205</v>
      </c>
      <c r="AA1361" s="1">
        <v>303101</v>
      </c>
    </row>
    <row r="1362" spans="5:27" x14ac:dyDescent="0.2">
      <c r="E1362" s="4" t="e">
        <f t="shared" si="143"/>
        <v>#VALUE!</v>
      </c>
      <c r="G1362" s="9" t="e">
        <f t="shared" si="152"/>
        <v>#VALUE!</v>
      </c>
      <c r="H1362" s="9" t="s">
        <v>205</v>
      </c>
      <c r="I1362" s="19" t="str">
        <f t="shared" si="147"/>
        <v>414003</v>
      </c>
      <c r="J1362" s="19">
        <f t="shared" si="150"/>
        <v>0</v>
      </c>
      <c r="K1362" s="19"/>
      <c r="L1362" s="20"/>
      <c r="M1362" s="19"/>
      <c r="N1362" s="20"/>
      <c r="O1362" s="21"/>
      <c r="P1362" s="21"/>
      <c r="Q1362" s="21"/>
      <c r="R1362" s="21"/>
      <c r="S1362" s="21"/>
      <c r="T1362" s="21"/>
      <c r="U1362" s="40" t="str">
        <f t="shared" si="148"/>
        <v>Tuition-Current Year, Non-Catholic</v>
      </c>
      <c r="V1362" s="47">
        <f>-Budget!M18</f>
        <v>0</v>
      </c>
      <c r="W1362" s="1" t="e">
        <f t="shared" si="151"/>
        <v>#VALUE!</v>
      </c>
      <c r="Z1362" s="1" t="s">
        <v>205</v>
      </c>
      <c r="AA1362" s="1">
        <v>303101</v>
      </c>
    </row>
    <row r="1363" spans="5:27" x14ac:dyDescent="0.2">
      <c r="E1363" s="4" t="e">
        <f t="shared" si="143"/>
        <v>#VALUE!</v>
      </c>
      <c r="G1363" s="9" t="e">
        <f t="shared" si="152"/>
        <v>#VALUE!</v>
      </c>
      <c r="H1363" s="9" t="s">
        <v>205</v>
      </c>
      <c r="I1363" s="19" t="str">
        <f t="shared" si="147"/>
        <v>414004</v>
      </c>
      <c r="J1363" s="19">
        <f t="shared" si="150"/>
        <v>0</v>
      </c>
      <c r="K1363" s="19"/>
      <c r="L1363" s="20"/>
      <c r="M1363" s="19"/>
      <c r="N1363" s="20"/>
      <c r="O1363" s="21"/>
      <c r="P1363" s="21"/>
      <c r="Q1363" s="21"/>
      <c r="R1363" s="21"/>
      <c r="S1363" s="21"/>
      <c r="T1363" s="21"/>
      <c r="U1363" s="40" t="str">
        <f t="shared" si="148"/>
        <v>Extended Day Care</v>
      </c>
      <c r="V1363" s="47">
        <f>-Budget!M19</f>
        <v>0</v>
      </c>
      <c r="W1363" s="1" t="e">
        <f t="shared" si="151"/>
        <v>#VALUE!</v>
      </c>
      <c r="Z1363" s="1" t="s">
        <v>205</v>
      </c>
      <c r="AA1363" s="1">
        <v>303101</v>
      </c>
    </row>
    <row r="1364" spans="5:27" x14ac:dyDescent="0.2">
      <c r="E1364" s="4" t="e">
        <f t="shared" si="143"/>
        <v>#VALUE!</v>
      </c>
      <c r="G1364" s="9" t="e">
        <f t="shared" si="152"/>
        <v>#VALUE!</v>
      </c>
      <c r="H1364" s="9" t="s">
        <v>205</v>
      </c>
      <c r="I1364" s="19" t="str">
        <f t="shared" si="147"/>
        <v>414005</v>
      </c>
      <c r="J1364" s="19">
        <f t="shared" si="150"/>
        <v>0</v>
      </c>
      <c r="K1364" s="19"/>
      <c r="L1364" s="20"/>
      <c r="M1364" s="19"/>
      <c r="N1364" s="20"/>
      <c r="O1364" s="21"/>
      <c r="P1364" s="21"/>
      <c r="Q1364" s="21"/>
      <c r="R1364" s="21"/>
      <c r="S1364" s="21"/>
      <c r="T1364" s="21"/>
      <c r="U1364" s="40" t="str">
        <f t="shared" si="148"/>
        <v>Tuition-Prior Year</v>
      </c>
      <c r="V1364" s="47">
        <f>-Budget!M20</f>
        <v>0</v>
      </c>
      <c r="W1364" s="1" t="e">
        <f t="shared" si="151"/>
        <v>#VALUE!</v>
      </c>
      <c r="Z1364" s="1" t="s">
        <v>205</v>
      </c>
      <c r="AA1364" s="1">
        <v>303101</v>
      </c>
    </row>
    <row r="1365" spans="5:27" x14ac:dyDescent="0.2">
      <c r="E1365" s="4" t="e">
        <f t="shared" si="143"/>
        <v>#VALUE!</v>
      </c>
      <c r="G1365" s="9" t="e">
        <f t="shared" si="152"/>
        <v>#VALUE!</v>
      </c>
      <c r="H1365" s="9" t="s">
        <v>205</v>
      </c>
      <c r="I1365" s="19" t="str">
        <f t="shared" si="147"/>
        <v>414006</v>
      </c>
      <c r="J1365" s="19">
        <f t="shared" si="150"/>
        <v>0</v>
      </c>
      <c r="K1365" s="19"/>
      <c r="L1365" s="20"/>
      <c r="M1365" s="19"/>
      <c r="N1365" s="20"/>
      <c r="O1365" s="21"/>
      <c r="P1365" s="21"/>
      <c r="Q1365" s="21"/>
      <c r="R1365" s="21"/>
      <c r="S1365" s="21"/>
      <c r="T1365" s="21"/>
      <c r="U1365" s="40" t="str">
        <f t="shared" si="148"/>
        <v>Academic Summer Session</v>
      </c>
      <c r="V1365" s="47">
        <f>-Budget!M21</f>
        <v>0</v>
      </c>
      <c r="W1365" s="1" t="e">
        <f t="shared" si="151"/>
        <v>#VALUE!</v>
      </c>
      <c r="Z1365" s="1" t="s">
        <v>205</v>
      </c>
      <c r="AA1365" s="1">
        <v>303101</v>
      </c>
    </row>
    <row r="1366" spans="5:27" x14ac:dyDescent="0.2">
      <c r="E1366" s="4" t="e">
        <f t="shared" si="143"/>
        <v>#VALUE!</v>
      </c>
      <c r="G1366" s="9" t="e">
        <f t="shared" si="152"/>
        <v>#VALUE!</v>
      </c>
      <c r="H1366" s="9" t="s">
        <v>205</v>
      </c>
      <c r="I1366" s="19" t="str">
        <f t="shared" si="147"/>
        <v>414007</v>
      </c>
      <c r="J1366" s="19">
        <f t="shared" si="150"/>
        <v>0</v>
      </c>
      <c r="K1366" s="19"/>
      <c r="L1366" s="20"/>
      <c r="M1366" s="19"/>
      <c r="N1366" s="20"/>
      <c r="O1366" s="21"/>
      <c r="P1366" s="21"/>
      <c r="Q1366" s="21"/>
      <c r="R1366" s="21"/>
      <c r="S1366" s="21"/>
      <c r="T1366" s="21"/>
      <c r="U1366" s="40" t="str">
        <f t="shared" si="148"/>
        <v>Registration Fee-Current Year</v>
      </c>
      <c r="V1366" s="47">
        <f>-Budget!M22</f>
        <v>0</v>
      </c>
      <c r="W1366" s="1" t="e">
        <f t="shared" si="151"/>
        <v>#VALUE!</v>
      </c>
      <c r="Z1366" s="1" t="s">
        <v>205</v>
      </c>
      <c r="AA1366" s="1">
        <v>303101</v>
      </c>
    </row>
    <row r="1367" spans="5:27" x14ac:dyDescent="0.2">
      <c r="E1367" s="4" t="e">
        <f t="shared" si="143"/>
        <v>#VALUE!</v>
      </c>
      <c r="G1367" s="9" t="e">
        <f t="shared" si="152"/>
        <v>#VALUE!</v>
      </c>
      <c r="H1367" s="9" t="s">
        <v>205</v>
      </c>
      <c r="I1367" s="19" t="str">
        <f t="shared" si="147"/>
        <v>414008</v>
      </c>
      <c r="J1367" s="19">
        <f t="shared" si="150"/>
        <v>0</v>
      </c>
      <c r="K1367" s="19"/>
      <c r="L1367" s="20"/>
      <c r="M1367" s="19"/>
      <c r="N1367" s="20"/>
      <c r="O1367" s="21"/>
      <c r="P1367" s="21"/>
      <c r="Q1367" s="21"/>
      <c r="R1367" s="21"/>
      <c r="S1367" s="21"/>
      <c r="T1367" s="21"/>
      <c r="U1367" s="40" t="str">
        <f t="shared" si="148"/>
        <v>Student Accident Insurance Fee</v>
      </c>
      <c r="V1367" s="47">
        <f>-Budget!M23</f>
        <v>0</v>
      </c>
      <c r="W1367" s="1" t="e">
        <f t="shared" si="151"/>
        <v>#VALUE!</v>
      </c>
      <c r="Z1367" s="1" t="s">
        <v>205</v>
      </c>
      <c r="AA1367" s="1">
        <v>303101</v>
      </c>
    </row>
    <row r="1368" spans="5:27" x14ac:dyDescent="0.2">
      <c r="E1368" s="4" t="e">
        <f t="shared" si="143"/>
        <v>#VALUE!</v>
      </c>
      <c r="G1368" s="9" t="e">
        <f t="shared" si="152"/>
        <v>#VALUE!</v>
      </c>
      <c r="H1368" s="9" t="s">
        <v>205</v>
      </c>
      <c r="I1368" s="19" t="str">
        <f t="shared" si="147"/>
        <v>414009</v>
      </c>
      <c r="J1368" s="19">
        <f t="shared" si="150"/>
        <v>0</v>
      </c>
      <c r="K1368" s="19"/>
      <c r="L1368" s="20"/>
      <c r="M1368" s="19"/>
      <c r="N1368" s="20"/>
      <c r="O1368" s="21"/>
      <c r="P1368" s="21"/>
      <c r="Q1368" s="21"/>
      <c r="R1368" s="21"/>
      <c r="S1368" s="21"/>
      <c r="T1368" s="21"/>
      <c r="U1368" s="40" t="str">
        <f t="shared" si="148"/>
        <v>Book Fee</v>
      </c>
      <c r="V1368" s="47">
        <f>-Budget!M24</f>
        <v>0</v>
      </c>
      <c r="W1368" s="1" t="e">
        <f t="shared" si="151"/>
        <v>#VALUE!</v>
      </c>
      <c r="Z1368" s="1" t="s">
        <v>205</v>
      </c>
      <c r="AA1368" s="1">
        <v>303101</v>
      </c>
    </row>
    <row r="1369" spans="5:27" x14ac:dyDescent="0.2">
      <c r="E1369" s="4" t="e">
        <f t="shared" si="143"/>
        <v>#VALUE!</v>
      </c>
      <c r="G1369" s="9" t="e">
        <f t="shared" si="152"/>
        <v>#VALUE!</v>
      </c>
      <c r="H1369" s="9" t="s">
        <v>205</v>
      </c>
      <c r="I1369" s="19" t="str">
        <f t="shared" si="147"/>
        <v>414010</v>
      </c>
      <c r="J1369" s="19">
        <f t="shared" si="150"/>
        <v>0</v>
      </c>
      <c r="K1369" s="19"/>
      <c r="L1369" s="20"/>
      <c r="M1369" s="19"/>
      <c r="N1369" s="20"/>
      <c r="O1369" s="21"/>
      <c r="P1369" s="21"/>
      <c r="Q1369" s="21"/>
      <c r="R1369" s="21"/>
      <c r="S1369" s="21"/>
      <c r="T1369" s="21"/>
      <c r="U1369" s="40" t="str">
        <f t="shared" si="148"/>
        <v>Tuition-Scholarship/Donation from Outside</v>
      </c>
      <c r="V1369" s="47">
        <f>-Budget!M25</f>
        <v>0</v>
      </c>
      <c r="W1369" s="1" t="e">
        <f t="shared" si="151"/>
        <v>#VALUE!</v>
      </c>
      <c r="Z1369" s="1" t="s">
        <v>205</v>
      </c>
      <c r="AA1369" s="1">
        <v>303101</v>
      </c>
    </row>
    <row r="1370" spans="5:27" x14ac:dyDescent="0.2">
      <c r="E1370" s="4" t="e">
        <f t="shared" ref="E1370:E1433" si="153">DATE(YEAR(E1202),MONTH(E1202)+1,DAY(E1202))</f>
        <v>#VALUE!</v>
      </c>
      <c r="G1370" s="9" t="e">
        <f t="shared" si="152"/>
        <v>#VALUE!</v>
      </c>
      <c r="H1370" s="9" t="s">
        <v>205</v>
      </c>
      <c r="I1370" s="19" t="str">
        <f t="shared" si="147"/>
        <v>414011</v>
      </c>
      <c r="J1370" s="19">
        <f t="shared" si="150"/>
        <v>0</v>
      </c>
      <c r="K1370" s="19"/>
      <c r="L1370" s="20"/>
      <c r="M1370" s="19"/>
      <c r="N1370" s="20"/>
      <c r="O1370" s="21"/>
      <c r="P1370" s="21"/>
      <c r="Q1370" s="21"/>
      <c r="R1370" s="21"/>
      <c r="S1370" s="21"/>
      <c r="T1370" s="21"/>
      <c r="U1370" s="40" t="str">
        <f t="shared" si="148"/>
        <v>Tuition Insurance Fees</v>
      </c>
      <c r="V1370" s="47">
        <f>-Budget!M26</f>
        <v>0</v>
      </c>
      <c r="W1370" s="1" t="e">
        <f t="shared" si="151"/>
        <v>#VALUE!</v>
      </c>
      <c r="Z1370" s="1" t="s">
        <v>205</v>
      </c>
      <c r="AA1370" s="1">
        <v>303101</v>
      </c>
    </row>
    <row r="1371" spans="5:27" x14ac:dyDescent="0.2">
      <c r="E1371" s="4" t="e">
        <f t="shared" si="153"/>
        <v>#VALUE!</v>
      </c>
      <c r="G1371" s="9" t="e">
        <f t="shared" si="152"/>
        <v>#VALUE!</v>
      </c>
      <c r="H1371" s="9" t="s">
        <v>205</v>
      </c>
      <c r="I1371" s="19" t="str">
        <f t="shared" si="147"/>
        <v>414013</v>
      </c>
      <c r="J1371" s="19">
        <f t="shared" si="150"/>
        <v>0</v>
      </c>
      <c r="K1371" s="19"/>
      <c r="L1371" s="20"/>
      <c r="M1371" s="19"/>
      <c r="N1371" s="20"/>
      <c r="O1371" s="21"/>
      <c r="P1371" s="21"/>
      <c r="Q1371" s="21"/>
      <c r="R1371" s="21"/>
      <c r="S1371" s="21"/>
      <c r="T1371" s="21"/>
      <c r="U1371" s="40" t="str">
        <f t="shared" si="148"/>
        <v>Other Fees</v>
      </c>
      <c r="V1371" s="47">
        <f>-Budget!M27</f>
        <v>0</v>
      </c>
      <c r="W1371" s="1" t="e">
        <f t="shared" si="151"/>
        <v>#VALUE!</v>
      </c>
      <c r="Z1371" s="1" t="s">
        <v>205</v>
      </c>
      <c r="AA1371" s="1">
        <v>303101</v>
      </c>
    </row>
    <row r="1372" spans="5:27" x14ac:dyDescent="0.2">
      <c r="E1372" s="4" t="e">
        <f t="shared" si="153"/>
        <v>#VALUE!</v>
      </c>
      <c r="G1372" s="9" t="e">
        <f t="shared" si="152"/>
        <v>#VALUE!</v>
      </c>
      <c r="H1372" s="9" t="s">
        <v>205</v>
      </c>
      <c r="I1372" s="19" t="str">
        <f t="shared" si="147"/>
        <v>434010</v>
      </c>
      <c r="J1372" s="19">
        <f t="shared" si="150"/>
        <v>0</v>
      </c>
      <c r="K1372" s="19"/>
      <c r="L1372" s="20"/>
      <c r="M1372" s="19"/>
      <c r="N1372" s="20"/>
      <c r="O1372" s="21"/>
      <c r="P1372" s="21"/>
      <c r="Q1372" s="21"/>
      <c r="R1372" s="21"/>
      <c r="S1372" s="21"/>
      <c r="T1372" s="21"/>
      <c r="U1372" s="40" t="str">
        <f t="shared" si="148"/>
        <v>Tuition - Scholarship/Donation from Outside</v>
      </c>
      <c r="V1372" s="47">
        <f>-Budget!M28</f>
        <v>0</v>
      </c>
      <c r="W1372" s="1" t="e">
        <f t="shared" si="151"/>
        <v>#VALUE!</v>
      </c>
      <c r="Z1372" s="1" t="s">
        <v>205</v>
      </c>
      <c r="AA1372" s="1">
        <v>303101</v>
      </c>
    </row>
    <row r="1373" spans="5:27" x14ac:dyDescent="0.2">
      <c r="E1373" s="4" t="e">
        <f t="shared" si="153"/>
        <v>#VALUE!</v>
      </c>
      <c r="G1373" s="9" t="e">
        <f t="shared" si="152"/>
        <v>#VALUE!</v>
      </c>
      <c r="H1373" s="9" t="s">
        <v>205</v>
      </c>
      <c r="I1373" s="19" t="str">
        <f t="shared" si="147"/>
        <v>434011</v>
      </c>
      <c r="J1373" s="19">
        <f t="shared" si="150"/>
        <v>0</v>
      </c>
      <c r="K1373" s="19"/>
      <c r="L1373" s="20"/>
      <c r="M1373" s="19"/>
      <c r="N1373" s="20"/>
      <c r="O1373" s="21"/>
      <c r="P1373" s="21"/>
      <c r="Q1373" s="21"/>
      <c r="R1373" s="21"/>
      <c r="S1373" s="21"/>
      <c r="T1373" s="21"/>
      <c r="U1373" s="40" t="str">
        <f t="shared" si="148"/>
        <v>Diocesan Tuition Assistance Reduction Grants</v>
      </c>
      <c r="V1373" s="47">
        <f>-Budget!M29</f>
        <v>0</v>
      </c>
      <c r="W1373" s="1" t="e">
        <f t="shared" si="151"/>
        <v>#VALUE!</v>
      </c>
      <c r="Z1373" s="1" t="s">
        <v>205</v>
      </c>
      <c r="AA1373" s="1">
        <v>303101</v>
      </c>
    </row>
    <row r="1374" spans="5:27" x14ac:dyDescent="0.2">
      <c r="E1374" s="4" t="e">
        <f t="shared" si="153"/>
        <v>#VALUE!</v>
      </c>
      <c r="G1374" s="9" t="e">
        <f t="shared" si="152"/>
        <v>#VALUE!</v>
      </c>
      <c r="H1374" s="9" t="s">
        <v>205</v>
      </c>
      <c r="I1374" s="19" t="str">
        <f t="shared" si="147"/>
        <v>434012</v>
      </c>
      <c r="J1374" s="19">
        <f t="shared" si="150"/>
        <v>0</v>
      </c>
      <c r="K1374" s="19"/>
      <c r="L1374" s="20"/>
      <c r="M1374" s="19"/>
      <c r="N1374" s="20"/>
      <c r="O1374" s="21"/>
      <c r="P1374" s="21"/>
      <c r="Q1374" s="21"/>
      <c r="R1374" s="21"/>
      <c r="S1374" s="21"/>
      <c r="T1374" s="21"/>
      <c r="U1374" s="40" t="str">
        <f t="shared" si="148"/>
        <v>Tuition Assistance from Parish</v>
      </c>
      <c r="V1374" s="47">
        <f>-Budget!M30</f>
        <v>0</v>
      </c>
      <c r="W1374" s="1" t="e">
        <f t="shared" si="151"/>
        <v>#VALUE!</v>
      </c>
      <c r="Z1374" s="1" t="s">
        <v>205</v>
      </c>
      <c r="AA1374" s="1">
        <v>303101</v>
      </c>
    </row>
    <row r="1375" spans="5:27" x14ac:dyDescent="0.2">
      <c r="E1375" s="4" t="e">
        <f t="shared" si="153"/>
        <v>#VALUE!</v>
      </c>
      <c r="G1375" s="9" t="e">
        <f t="shared" si="152"/>
        <v>#VALUE!</v>
      </c>
      <c r="H1375" s="9" t="s">
        <v>205</v>
      </c>
      <c r="I1375" s="19" t="str">
        <f t="shared" si="147"/>
        <v>434014</v>
      </c>
      <c r="J1375" s="19">
        <f t="shared" si="150"/>
        <v>0</v>
      </c>
      <c r="K1375" s="19"/>
      <c r="L1375" s="20"/>
      <c r="M1375" s="19"/>
      <c r="N1375" s="20"/>
      <c r="O1375" s="21"/>
      <c r="P1375" s="21"/>
      <c r="Q1375" s="21"/>
      <c r="R1375" s="21"/>
      <c r="S1375" s="21"/>
      <c r="T1375" s="21"/>
      <c r="U1375" s="40" t="str">
        <f t="shared" si="148"/>
        <v>Tuition Reduction</v>
      </c>
      <c r="V1375" s="47">
        <f>-Budget!M31</f>
        <v>0</v>
      </c>
      <c r="W1375" s="1" t="e">
        <f t="shared" si="151"/>
        <v>#VALUE!</v>
      </c>
      <c r="Z1375" s="1" t="s">
        <v>205</v>
      </c>
      <c r="AA1375" s="1">
        <v>303101</v>
      </c>
    </row>
    <row r="1376" spans="5:27" x14ac:dyDescent="0.2">
      <c r="E1376" s="4" t="e">
        <f t="shared" si="153"/>
        <v>#VALUE!</v>
      </c>
      <c r="G1376" s="9" t="e">
        <f t="shared" si="152"/>
        <v>#VALUE!</v>
      </c>
      <c r="H1376" s="9" t="s">
        <v>205</v>
      </c>
      <c r="I1376" s="19" t="str">
        <f t="shared" si="147"/>
        <v>434015</v>
      </c>
      <c r="J1376" s="19">
        <f t="shared" si="150"/>
        <v>0</v>
      </c>
      <c r="K1376" s="19"/>
      <c r="L1376" s="20"/>
      <c r="M1376" s="19"/>
      <c r="N1376" s="20"/>
      <c r="O1376" s="21"/>
      <c r="P1376" s="21"/>
      <c r="Q1376" s="21"/>
      <c r="R1376" s="21"/>
      <c r="S1376" s="21"/>
      <c r="T1376" s="21"/>
      <c r="U1376" s="40" t="str">
        <f t="shared" si="148"/>
        <v>Tuition Discounts</v>
      </c>
      <c r="V1376" s="47">
        <f>-Budget!M32</f>
        <v>0</v>
      </c>
      <c r="W1376" s="1" t="e">
        <f t="shared" si="151"/>
        <v>#VALUE!</v>
      </c>
      <c r="Z1376" s="1" t="s">
        <v>205</v>
      </c>
      <c r="AA1376" s="1">
        <v>303101</v>
      </c>
    </row>
    <row r="1377" spans="5:27" x14ac:dyDescent="0.2">
      <c r="E1377" s="4" t="e">
        <f t="shared" si="153"/>
        <v>#VALUE!</v>
      </c>
      <c r="G1377" s="9" t="e">
        <f t="shared" si="152"/>
        <v>#VALUE!</v>
      </c>
      <c r="H1377" s="9" t="s">
        <v>205</v>
      </c>
      <c r="I1377" s="19" t="str">
        <f t="shared" si="147"/>
        <v>434016</v>
      </c>
      <c r="J1377" s="19">
        <f t="shared" si="150"/>
        <v>0</v>
      </c>
      <c r="K1377" s="19"/>
      <c r="L1377" s="20"/>
      <c r="M1377" s="19"/>
      <c r="N1377" s="20"/>
      <c r="O1377" s="21"/>
      <c r="P1377" s="21"/>
      <c r="Q1377" s="21"/>
      <c r="R1377" s="21"/>
      <c r="S1377" s="21"/>
      <c r="T1377" s="21"/>
      <c r="U1377" s="40" t="str">
        <f t="shared" si="148"/>
        <v>Tuition Refunds</v>
      </c>
      <c r="V1377" s="47">
        <f>-Budget!M33</f>
        <v>0</v>
      </c>
      <c r="W1377" s="1" t="e">
        <f t="shared" si="151"/>
        <v>#VALUE!</v>
      </c>
      <c r="Z1377" s="1" t="s">
        <v>205</v>
      </c>
      <c r="AA1377" s="1">
        <v>303101</v>
      </c>
    </row>
    <row r="1378" spans="5:27" x14ac:dyDescent="0.2">
      <c r="E1378" s="4" t="e">
        <f t="shared" si="153"/>
        <v>#VALUE!</v>
      </c>
      <c r="G1378" s="9" t="e">
        <f t="shared" si="152"/>
        <v>#VALUE!</v>
      </c>
      <c r="H1378" s="9" t="s">
        <v>205</v>
      </c>
      <c r="I1378" s="19" t="str">
        <f t="shared" si="147"/>
        <v>434017</v>
      </c>
      <c r="J1378" s="19">
        <f t="shared" si="150"/>
        <v>0</v>
      </c>
      <c r="K1378" s="19"/>
      <c r="L1378" s="20"/>
      <c r="M1378" s="19"/>
      <c r="N1378" s="20"/>
      <c r="O1378" s="21"/>
      <c r="P1378" s="21"/>
      <c r="Q1378" s="21"/>
      <c r="R1378" s="21"/>
      <c r="S1378" s="21"/>
      <c r="T1378" s="21"/>
      <c r="U1378" s="40" t="str">
        <f t="shared" si="148"/>
        <v>Tuition Unrecoverable</v>
      </c>
      <c r="V1378" s="47">
        <f>-Budget!M34</f>
        <v>0</v>
      </c>
      <c r="W1378" s="1" t="e">
        <f t="shared" si="151"/>
        <v>#VALUE!</v>
      </c>
      <c r="Z1378" s="1" t="s">
        <v>205</v>
      </c>
      <c r="AA1378" s="1">
        <v>303101</v>
      </c>
    </row>
    <row r="1379" spans="5:27" x14ac:dyDescent="0.2">
      <c r="E1379" s="4" t="e">
        <f t="shared" si="153"/>
        <v>#VALUE!</v>
      </c>
      <c r="G1379" s="9" t="e">
        <f t="shared" si="152"/>
        <v>#VALUE!</v>
      </c>
      <c r="H1379" s="9" t="s">
        <v>205</v>
      </c>
      <c r="I1379" s="19" t="str">
        <f t="shared" si="147"/>
        <v>454018</v>
      </c>
      <c r="J1379" s="19">
        <f t="shared" si="150"/>
        <v>0</v>
      </c>
      <c r="K1379" s="19"/>
      <c r="L1379" s="20"/>
      <c r="M1379" s="19"/>
      <c r="N1379" s="20"/>
      <c r="O1379" s="21"/>
      <c r="P1379" s="21"/>
      <c r="Q1379" s="21"/>
      <c r="R1379" s="21"/>
      <c r="S1379" s="21"/>
      <c r="T1379" s="21"/>
      <c r="U1379" s="40" t="str">
        <f t="shared" si="148"/>
        <v>Parish Subsidies</v>
      </c>
      <c r="V1379" s="47">
        <f>-Budget!M35</f>
        <v>0</v>
      </c>
      <c r="W1379" s="1" t="e">
        <f t="shared" si="151"/>
        <v>#VALUE!</v>
      </c>
      <c r="Z1379" s="1" t="s">
        <v>205</v>
      </c>
      <c r="AA1379" s="1">
        <v>303101</v>
      </c>
    </row>
    <row r="1380" spans="5:27" x14ac:dyDescent="0.2">
      <c r="E1380" s="4" t="e">
        <f t="shared" si="153"/>
        <v>#VALUE!</v>
      </c>
      <c r="G1380" s="9" t="e">
        <f t="shared" si="152"/>
        <v>#VALUE!</v>
      </c>
      <c r="H1380" s="9" t="s">
        <v>205</v>
      </c>
      <c r="I1380" s="19" t="str">
        <f t="shared" si="147"/>
        <v>454100</v>
      </c>
      <c r="J1380" s="19">
        <f t="shared" si="150"/>
        <v>0</v>
      </c>
      <c r="K1380" s="19"/>
      <c r="L1380" s="20"/>
      <c r="M1380" s="19"/>
      <c r="N1380" s="20"/>
      <c r="O1380" s="21"/>
      <c r="P1380" s="21"/>
      <c r="Q1380" s="21"/>
      <c r="R1380" s="21"/>
      <c r="S1380" s="21"/>
      <c r="T1380" s="21"/>
      <c r="U1380" s="40" t="str">
        <f t="shared" si="148"/>
        <v>Parish Tuition Assistnace</v>
      </c>
      <c r="V1380" s="47">
        <f>-Budget!M36</f>
        <v>0</v>
      </c>
      <c r="W1380" s="1" t="e">
        <f t="shared" si="151"/>
        <v>#VALUE!</v>
      </c>
      <c r="Z1380" s="1" t="s">
        <v>205</v>
      </c>
      <c r="AA1380" s="1">
        <v>303101</v>
      </c>
    </row>
    <row r="1381" spans="5:27" x14ac:dyDescent="0.2">
      <c r="E1381" s="4" t="e">
        <f t="shared" si="153"/>
        <v>#VALUE!</v>
      </c>
      <c r="G1381" s="9" t="e">
        <f t="shared" si="152"/>
        <v>#VALUE!</v>
      </c>
      <c r="H1381" s="9" t="s">
        <v>205</v>
      </c>
      <c r="I1381" s="19" t="str">
        <f t="shared" si="147"/>
        <v>454201</v>
      </c>
      <c r="J1381" s="19">
        <f t="shared" si="150"/>
        <v>0</v>
      </c>
      <c r="K1381" s="19"/>
      <c r="L1381" s="20"/>
      <c r="M1381" s="19"/>
      <c r="N1381" s="20"/>
      <c r="O1381" s="21"/>
      <c r="P1381" s="21"/>
      <c r="Q1381" s="21"/>
      <c r="R1381" s="21"/>
      <c r="S1381" s="21"/>
      <c r="T1381" s="21"/>
      <c r="U1381" s="40" t="str">
        <f t="shared" si="148"/>
        <v>Bishops Annual Appeal (BAA)</v>
      </c>
      <c r="V1381" s="47">
        <f>-Budget!M37</f>
        <v>0</v>
      </c>
      <c r="W1381" s="1" t="e">
        <f t="shared" si="151"/>
        <v>#VALUE!</v>
      </c>
      <c r="Z1381" s="1" t="s">
        <v>205</v>
      </c>
      <c r="AA1381" s="1">
        <v>303101</v>
      </c>
    </row>
    <row r="1382" spans="5:27" x14ac:dyDescent="0.2">
      <c r="E1382" s="4" t="e">
        <f t="shared" si="153"/>
        <v>#VALUE!</v>
      </c>
      <c r="G1382" s="9" t="e">
        <f t="shared" si="152"/>
        <v>#VALUE!</v>
      </c>
      <c r="H1382" s="9" t="s">
        <v>205</v>
      </c>
      <c r="I1382" s="19" t="str">
        <f t="shared" si="147"/>
        <v>454203</v>
      </c>
      <c r="J1382" s="19">
        <f t="shared" si="150"/>
        <v>0</v>
      </c>
      <c r="K1382" s="19"/>
      <c r="L1382" s="20"/>
      <c r="M1382" s="19"/>
      <c r="N1382" s="20"/>
      <c r="O1382" s="21"/>
      <c r="P1382" s="21"/>
      <c r="Q1382" s="21"/>
      <c r="R1382" s="21"/>
      <c r="S1382" s="21"/>
      <c r="T1382" s="21"/>
      <c r="U1382" s="40" t="str">
        <f t="shared" si="148"/>
        <v>Black and Indian Home Missions</v>
      </c>
      <c r="V1382" s="47">
        <f>-Budget!M38</f>
        <v>0</v>
      </c>
      <c r="W1382" s="1" t="e">
        <f t="shared" si="151"/>
        <v>#VALUE!</v>
      </c>
      <c r="Z1382" s="1" t="s">
        <v>205</v>
      </c>
      <c r="AA1382" s="1">
        <v>303101</v>
      </c>
    </row>
    <row r="1383" spans="5:27" x14ac:dyDescent="0.2">
      <c r="E1383" s="4" t="e">
        <f t="shared" si="153"/>
        <v>#VALUE!</v>
      </c>
      <c r="G1383" s="9" t="e">
        <f t="shared" si="152"/>
        <v>#VALUE!</v>
      </c>
      <c r="H1383" s="9" t="s">
        <v>205</v>
      </c>
      <c r="I1383" s="19" t="str">
        <f t="shared" si="147"/>
        <v>474206</v>
      </c>
      <c r="J1383" s="19">
        <f t="shared" si="150"/>
        <v>0</v>
      </c>
      <c r="K1383" s="19"/>
      <c r="L1383" s="20"/>
      <c r="M1383" s="19"/>
      <c r="N1383" s="20"/>
      <c r="O1383" s="21"/>
      <c r="P1383" s="21"/>
      <c r="Q1383" s="21"/>
      <c r="R1383" s="21"/>
      <c r="S1383" s="21"/>
      <c r="T1383" s="21"/>
      <c r="U1383" s="40" t="str">
        <f t="shared" si="148"/>
        <v>Gifts/Donations/Bequests - Unrestricted</v>
      </c>
      <c r="V1383" s="47">
        <f>-Budget!M39</f>
        <v>0</v>
      </c>
      <c r="W1383" s="1" t="e">
        <f t="shared" si="151"/>
        <v>#VALUE!</v>
      </c>
      <c r="Z1383" s="1" t="s">
        <v>205</v>
      </c>
      <c r="AA1383" s="1">
        <v>303101</v>
      </c>
    </row>
    <row r="1384" spans="5:27" x14ac:dyDescent="0.2">
      <c r="E1384" s="4" t="e">
        <f t="shared" si="153"/>
        <v>#VALUE!</v>
      </c>
      <c r="G1384" s="9" t="e">
        <f t="shared" si="152"/>
        <v>#VALUE!</v>
      </c>
      <c r="H1384" s="9" t="s">
        <v>205</v>
      </c>
      <c r="I1384" s="19" t="str">
        <f t="shared" si="147"/>
        <v>474211</v>
      </c>
      <c r="J1384" s="19">
        <f t="shared" si="150"/>
        <v>0</v>
      </c>
      <c r="K1384" s="19"/>
      <c r="L1384" s="20"/>
      <c r="M1384" s="19"/>
      <c r="N1384" s="20"/>
      <c r="O1384" s="21"/>
      <c r="P1384" s="21"/>
      <c r="Q1384" s="21"/>
      <c r="R1384" s="21"/>
      <c r="S1384" s="21"/>
      <c r="T1384" s="21"/>
      <c r="U1384" s="40" t="str">
        <f t="shared" si="148"/>
        <v>Gifts/Donations/Bequests - Restricted</v>
      </c>
      <c r="V1384" s="47">
        <f>-Budget!M40</f>
        <v>0</v>
      </c>
      <c r="W1384" s="1" t="e">
        <f t="shared" si="151"/>
        <v>#VALUE!</v>
      </c>
      <c r="Z1384" s="1" t="s">
        <v>205</v>
      </c>
      <c r="AA1384" s="1">
        <v>303101</v>
      </c>
    </row>
    <row r="1385" spans="5:27" x14ac:dyDescent="0.2">
      <c r="E1385" s="4" t="e">
        <f t="shared" si="153"/>
        <v>#VALUE!</v>
      </c>
      <c r="G1385" s="9" t="e">
        <f t="shared" si="152"/>
        <v>#VALUE!</v>
      </c>
      <c r="H1385" s="9" t="s">
        <v>205</v>
      </c>
      <c r="I1385" s="19" t="str">
        <f t="shared" si="147"/>
        <v>474230</v>
      </c>
      <c r="J1385" s="19">
        <f t="shared" si="150"/>
        <v>0</v>
      </c>
      <c r="K1385" s="19"/>
      <c r="L1385" s="20"/>
      <c r="M1385" s="19"/>
      <c r="N1385" s="20"/>
      <c r="O1385" s="21"/>
      <c r="P1385" s="21"/>
      <c r="Q1385" s="21"/>
      <c r="R1385" s="21"/>
      <c r="S1385" s="21"/>
      <c r="T1385" s="21"/>
      <c r="U1385" s="40" t="str">
        <f t="shared" si="148"/>
        <v>Parents' Organizations</v>
      </c>
      <c r="V1385" s="47">
        <f>-Budget!M41</f>
        <v>0</v>
      </c>
      <c r="W1385" s="1" t="e">
        <f t="shared" si="151"/>
        <v>#VALUE!</v>
      </c>
      <c r="Z1385" s="1" t="s">
        <v>205</v>
      </c>
      <c r="AA1385" s="1">
        <v>303101</v>
      </c>
    </row>
    <row r="1386" spans="5:27" x14ac:dyDescent="0.2">
      <c r="E1386" s="4" t="e">
        <f t="shared" si="153"/>
        <v>#VALUE!</v>
      </c>
      <c r="G1386" s="9" t="e">
        <f t="shared" si="152"/>
        <v>#VALUE!</v>
      </c>
      <c r="H1386" s="9" t="s">
        <v>205</v>
      </c>
      <c r="I1386" s="19" t="str">
        <f t="shared" si="147"/>
        <v>474231</v>
      </c>
      <c r="J1386" s="19">
        <f t="shared" si="150"/>
        <v>0</v>
      </c>
      <c r="K1386" s="19"/>
      <c r="L1386" s="20"/>
      <c r="M1386" s="19"/>
      <c r="N1386" s="20"/>
      <c r="O1386" s="21"/>
      <c r="P1386" s="21"/>
      <c r="Q1386" s="21"/>
      <c r="R1386" s="21"/>
      <c r="S1386" s="21"/>
      <c r="T1386" s="21"/>
      <c r="U1386" s="40" t="str">
        <f t="shared" si="148"/>
        <v>Student Fund Raising (Net)</v>
      </c>
      <c r="V1386" s="47">
        <f>-Budget!M42</f>
        <v>0</v>
      </c>
      <c r="W1386" s="1" t="e">
        <f t="shared" si="151"/>
        <v>#VALUE!</v>
      </c>
      <c r="Z1386" s="1" t="s">
        <v>205</v>
      </c>
      <c r="AA1386" s="1">
        <v>303101</v>
      </c>
    </row>
    <row r="1387" spans="5:27" x14ac:dyDescent="0.2">
      <c r="E1387" s="4" t="e">
        <f t="shared" si="153"/>
        <v>#VALUE!</v>
      </c>
      <c r="G1387" s="9" t="e">
        <f t="shared" si="152"/>
        <v>#VALUE!</v>
      </c>
      <c r="H1387" s="9" t="s">
        <v>205</v>
      </c>
      <c r="I1387" s="19" t="str">
        <f t="shared" si="147"/>
        <v>474232</v>
      </c>
      <c r="J1387" s="19">
        <f t="shared" si="150"/>
        <v>0</v>
      </c>
      <c r="K1387" s="19"/>
      <c r="L1387" s="20"/>
      <c r="M1387" s="19"/>
      <c r="N1387" s="20"/>
      <c r="O1387" s="21"/>
      <c r="P1387" s="21"/>
      <c r="Q1387" s="21"/>
      <c r="R1387" s="21"/>
      <c r="S1387" s="21"/>
      <c r="T1387" s="21"/>
      <c r="U1387" s="40" t="str">
        <f t="shared" si="148"/>
        <v>Special Fund Raising Events (Net)</v>
      </c>
      <c r="V1387" s="47">
        <f>-Budget!M43</f>
        <v>0</v>
      </c>
      <c r="W1387" s="1" t="e">
        <f t="shared" ref="W1387:W1415" si="154">$H$6</f>
        <v>#VALUE!</v>
      </c>
      <c r="Z1387" s="1" t="s">
        <v>205</v>
      </c>
      <c r="AA1387" s="1">
        <v>303101</v>
      </c>
    </row>
    <row r="1388" spans="5:27" x14ac:dyDescent="0.2">
      <c r="E1388" s="4" t="e">
        <f t="shared" si="153"/>
        <v>#VALUE!</v>
      </c>
      <c r="G1388" s="9" t="e">
        <f t="shared" si="152"/>
        <v>#VALUE!</v>
      </c>
      <c r="H1388" s="9" t="s">
        <v>205</v>
      </c>
      <c r="I1388" s="19" t="str">
        <f t="shared" si="147"/>
        <v>474270</v>
      </c>
      <c r="J1388" s="19">
        <f t="shared" si="150"/>
        <v>0</v>
      </c>
      <c r="K1388" s="19"/>
      <c r="L1388" s="20"/>
      <c r="M1388" s="19"/>
      <c r="N1388" s="20"/>
      <c r="O1388" s="21"/>
      <c r="P1388" s="21"/>
      <c r="Q1388" s="21"/>
      <c r="R1388" s="21"/>
      <c r="S1388" s="21"/>
      <c r="T1388" s="21"/>
      <c r="U1388" s="40" t="str">
        <f t="shared" si="148"/>
        <v>School Development</v>
      </c>
      <c r="V1388" s="47">
        <f>-Budget!M44</f>
        <v>0</v>
      </c>
      <c r="W1388" s="1" t="e">
        <f t="shared" si="154"/>
        <v>#VALUE!</v>
      </c>
      <c r="Z1388" s="1" t="s">
        <v>205</v>
      </c>
      <c r="AA1388" s="1">
        <v>303101</v>
      </c>
    </row>
    <row r="1389" spans="5:27" x14ac:dyDescent="0.2">
      <c r="E1389" s="4" t="e">
        <f t="shared" si="153"/>
        <v>#VALUE!</v>
      </c>
      <c r="G1389" s="9" t="e">
        <f t="shared" si="152"/>
        <v>#VALUE!</v>
      </c>
      <c r="H1389" s="9" t="s">
        <v>205</v>
      </c>
      <c r="I1389" s="19" t="str">
        <f t="shared" si="147"/>
        <v>474414</v>
      </c>
      <c r="J1389" s="19">
        <f t="shared" si="150"/>
        <v>0</v>
      </c>
      <c r="K1389" s="19"/>
      <c r="L1389" s="20"/>
      <c r="M1389" s="19"/>
      <c r="N1389" s="20"/>
      <c r="O1389" s="21"/>
      <c r="P1389" s="21"/>
      <c r="Q1389" s="21"/>
      <c r="R1389" s="21"/>
      <c r="S1389" s="21"/>
      <c r="T1389" s="21"/>
      <c r="U1389" s="40" t="str">
        <f t="shared" si="148"/>
        <v>Income from Endowments</v>
      </c>
      <c r="V1389" s="47">
        <f>-Budget!M45</f>
        <v>0</v>
      </c>
      <c r="W1389" s="1" t="e">
        <f t="shared" si="154"/>
        <v>#VALUE!</v>
      </c>
      <c r="Z1389" s="1" t="s">
        <v>205</v>
      </c>
      <c r="AA1389" s="1">
        <v>303101</v>
      </c>
    </row>
    <row r="1390" spans="5:27" x14ac:dyDescent="0.2">
      <c r="E1390" s="4" t="e">
        <f t="shared" si="153"/>
        <v>#VALUE!</v>
      </c>
      <c r="G1390" s="9" t="e">
        <f t="shared" si="152"/>
        <v>#VALUE!</v>
      </c>
      <c r="H1390" s="9" t="s">
        <v>205</v>
      </c>
      <c r="I1390" s="19" t="str">
        <f t="shared" si="147"/>
        <v>474505</v>
      </c>
      <c r="J1390" s="19">
        <f t="shared" si="150"/>
        <v>0</v>
      </c>
      <c r="K1390" s="19"/>
      <c r="L1390" s="20"/>
      <c r="M1390" s="19"/>
      <c r="N1390" s="20"/>
      <c r="O1390" s="21"/>
      <c r="P1390" s="21"/>
      <c r="Q1390" s="21"/>
      <c r="R1390" s="21"/>
      <c r="S1390" s="21"/>
      <c r="T1390" s="21"/>
      <c r="U1390" s="40" t="str">
        <f t="shared" si="148"/>
        <v>Realized Gain (Loss) on Sale of Investments</v>
      </c>
      <c r="V1390" s="47">
        <f>-Budget!M46</f>
        <v>0</v>
      </c>
      <c r="W1390" s="1" t="e">
        <f t="shared" si="154"/>
        <v>#VALUE!</v>
      </c>
      <c r="Z1390" s="1" t="s">
        <v>205</v>
      </c>
      <c r="AA1390" s="1">
        <v>303101</v>
      </c>
    </row>
    <row r="1391" spans="5:27" x14ac:dyDescent="0.2">
      <c r="E1391" s="4" t="e">
        <f t="shared" si="153"/>
        <v>#VALUE!</v>
      </c>
      <c r="G1391" s="9" t="e">
        <f t="shared" si="152"/>
        <v>#VALUE!</v>
      </c>
      <c r="H1391" s="9" t="s">
        <v>205</v>
      </c>
      <c r="I1391" s="19" t="str">
        <f t="shared" si="147"/>
        <v>474605</v>
      </c>
      <c r="J1391" s="19">
        <f t="shared" si="150"/>
        <v>0</v>
      </c>
      <c r="K1391" s="19"/>
      <c r="L1391" s="20"/>
      <c r="M1391" s="19"/>
      <c r="N1391" s="20"/>
      <c r="O1391" s="21"/>
      <c r="P1391" s="21"/>
      <c r="Q1391" s="21"/>
      <c r="R1391" s="21"/>
      <c r="S1391" s="21"/>
      <c r="T1391" s="21"/>
      <c r="U1391" s="40" t="str">
        <f t="shared" si="148"/>
        <v>Unrealized Gain (Loss) on Investments</v>
      </c>
      <c r="V1391" s="47">
        <f>-Budget!M47</f>
        <v>0</v>
      </c>
      <c r="W1391" s="1" t="e">
        <f t="shared" si="154"/>
        <v>#VALUE!</v>
      </c>
      <c r="Z1391" s="1" t="s">
        <v>205</v>
      </c>
      <c r="AA1391" s="1">
        <v>303101</v>
      </c>
    </row>
    <row r="1392" spans="5:27" x14ac:dyDescent="0.2">
      <c r="E1392" s="4" t="e">
        <f t="shared" si="153"/>
        <v>#VALUE!</v>
      </c>
      <c r="G1392" s="9" t="e">
        <f t="shared" si="152"/>
        <v>#VALUE!</v>
      </c>
      <c r="H1392" s="9" t="s">
        <v>205</v>
      </c>
      <c r="I1392" s="19" t="str">
        <f t="shared" si="147"/>
        <v>494214</v>
      </c>
      <c r="J1392" s="19">
        <f t="shared" si="150"/>
        <v>0</v>
      </c>
      <c r="K1392" s="19"/>
      <c r="L1392" s="20"/>
      <c r="M1392" s="19"/>
      <c r="N1392" s="20"/>
      <c r="O1392" s="21"/>
      <c r="P1392" s="21"/>
      <c r="Q1392" s="21"/>
      <c r="R1392" s="21"/>
      <c r="S1392" s="21"/>
      <c r="T1392" s="21"/>
      <c r="U1392" s="40" t="str">
        <f t="shared" si="148"/>
        <v>Grants</v>
      </c>
      <c r="V1392" s="47">
        <f>-Budget!M48</f>
        <v>0</v>
      </c>
      <c r="W1392" s="1" t="e">
        <f t="shared" si="154"/>
        <v>#VALUE!</v>
      </c>
      <c r="Z1392" s="1" t="s">
        <v>205</v>
      </c>
      <c r="AA1392" s="1">
        <v>303101</v>
      </c>
    </row>
    <row r="1393" spans="5:27" x14ac:dyDescent="0.2">
      <c r="E1393" s="4" t="e">
        <f t="shared" si="153"/>
        <v>#VALUE!</v>
      </c>
      <c r="G1393" s="9" t="e">
        <f t="shared" si="152"/>
        <v>#VALUE!</v>
      </c>
      <c r="H1393" s="9" t="s">
        <v>205</v>
      </c>
      <c r="I1393" s="19" t="str">
        <f t="shared" si="147"/>
        <v>494401</v>
      </c>
      <c r="J1393" s="19">
        <f t="shared" si="150"/>
        <v>0</v>
      </c>
      <c r="K1393" s="19"/>
      <c r="L1393" s="20"/>
      <c r="M1393" s="19"/>
      <c r="N1393" s="20"/>
      <c r="O1393" s="21"/>
      <c r="P1393" s="21"/>
      <c r="Q1393" s="21"/>
      <c r="R1393" s="21"/>
      <c r="S1393" s="21"/>
      <c r="T1393" s="21"/>
      <c r="U1393" s="40" t="str">
        <f t="shared" si="148"/>
        <v>Insurance Settlements</v>
      </c>
      <c r="V1393" s="47">
        <f>-Budget!M49</f>
        <v>0</v>
      </c>
      <c r="W1393" s="1" t="e">
        <f t="shared" si="154"/>
        <v>#VALUE!</v>
      </c>
      <c r="Z1393" s="1" t="s">
        <v>205</v>
      </c>
      <c r="AA1393" s="1">
        <v>303101</v>
      </c>
    </row>
    <row r="1394" spans="5:27" x14ac:dyDescent="0.2">
      <c r="E1394" s="4" t="e">
        <f t="shared" si="153"/>
        <v>#VALUE!</v>
      </c>
      <c r="G1394" s="9" t="e">
        <f t="shared" si="152"/>
        <v>#VALUE!</v>
      </c>
      <c r="H1394" s="9" t="s">
        <v>205</v>
      </c>
      <c r="I1394" s="19" t="str">
        <f t="shared" si="147"/>
        <v>494601</v>
      </c>
      <c r="J1394" s="19">
        <f t="shared" si="150"/>
        <v>0</v>
      </c>
      <c r="K1394" s="19"/>
      <c r="L1394" s="20"/>
      <c r="M1394" s="19"/>
      <c r="N1394" s="20"/>
      <c r="O1394" s="21"/>
      <c r="P1394" s="21"/>
      <c r="Q1394" s="21"/>
      <c r="R1394" s="21"/>
      <c r="S1394" s="21"/>
      <c r="T1394" s="21"/>
      <c r="U1394" s="40" t="str">
        <f t="shared" si="148"/>
        <v>Rental of Facilities</v>
      </c>
      <c r="V1394" s="47">
        <f>-Budget!M50</f>
        <v>0</v>
      </c>
      <c r="W1394" s="1" t="e">
        <f t="shared" si="154"/>
        <v>#VALUE!</v>
      </c>
      <c r="Z1394" s="1" t="s">
        <v>205</v>
      </c>
      <c r="AA1394" s="1">
        <v>303101</v>
      </c>
    </row>
    <row r="1395" spans="5:27" x14ac:dyDescent="0.2">
      <c r="E1395" s="4" t="e">
        <f t="shared" si="153"/>
        <v>#VALUE!</v>
      </c>
      <c r="G1395" s="9" t="e">
        <f t="shared" si="152"/>
        <v>#VALUE!</v>
      </c>
      <c r="H1395" s="9" t="s">
        <v>205</v>
      </c>
      <c r="I1395" s="19" t="str">
        <f t="shared" ref="I1395:I1458" si="155">I1227</f>
        <v>494650</v>
      </c>
      <c r="J1395" s="19">
        <f t="shared" si="150"/>
        <v>0</v>
      </c>
      <c r="K1395" s="19"/>
      <c r="L1395" s="20"/>
      <c r="M1395" s="19"/>
      <c r="N1395" s="20"/>
      <c r="O1395" s="21"/>
      <c r="P1395" s="21"/>
      <c r="Q1395" s="21"/>
      <c r="R1395" s="21"/>
      <c r="S1395" s="21"/>
      <c r="T1395" s="21"/>
      <c r="U1395" s="40" t="str">
        <f t="shared" ref="U1395:U1458" si="156">U1227</f>
        <v>Miscellaneous Income</v>
      </c>
      <c r="V1395" s="47">
        <f>-Budget!M51</f>
        <v>0</v>
      </c>
      <c r="W1395" s="1" t="e">
        <f t="shared" si="154"/>
        <v>#VALUE!</v>
      </c>
      <c r="Z1395" s="1" t="s">
        <v>205</v>
      </c>
      <c r="AA1395" s="1">
        <v>303101</v>
      </c>
    </row>
    <row r="1396" spans="5:27" x14ac:dyDescent="0.2">
      <c r="E1396" s="4" t="e">
        <f t="shared" si="153"/>
        <v>#VALUE!</v>
      </c>
      <c r="G1396" s="9" t="e">
        <f t="shared" si="152"/>
        <v>#VALUE!</v>
      </c>
      <c r="H1396" s="9" t="s">
        <v>205</v>
      </c>
      <c r="I1396" s="19" t="str">
        <f t="shared" si="155"/>
        <v>494671</v>
      </c>
      <c r="J1396" s="19">
        <f t="shared" si="150"/>
        <v>0</v>
      </c>
      <c r="K1396" s="19"/>
      <c r="L1396" s="20"/>
      <c r="M1396" s="19"/>
      <c r="N1396" s="20"/>
      <c r="O1396" s="21"/>
      <c r="P1396" s="21"/>
      <c r="Q1396" s="21"/>
      <c r="R1396" s="21"/>
      <c r="S1396" s="21"/>
      <c r="T1396" s="21"/>
      <c r="U1396" s="40" t="str">
        <f t="shared" si="156"/>
        <v>Interest Income</v>
      </c>
      <c r="V1396" s="47">
        <f>-Budget!M52</f>
        <v>0</v>
      </c>
      <c r="W1396" s="1" t="e">
        <f t="shared" si="154"/>
        <v>#VALUE!</v>
      </c>
      <c r="Z1396" s="1" t="s">
        <v>205</v>
      </c>
      <c r="AA1396" s="1">
        <v>303101</v>
      </c>
    </row>
    <row r="1397" spans="5:27" x14ac:dyDescent="0.2">
      <c r="E1397" s="4" t="e">
        <f t="shared" si="153"/>
        <v>#VALUE!</v>
      </c>
      <c r="G1397" s="9" t="e">
        <f t="shared" si="152"/>
        <v>#VALUE!</v>
      </c>
      <c r="H1397" s="9" t="s">
        <v>205</v>
      </c>
      <c r="I1397" s="19" t="str">
        <f t="shared" si="155"/>
        <v>514600</v>
      </c>
      <c r="J1397" s="19">
        <f t="shared" si="150"/>
        <v>0</v>
      </c>
      <c r="K1397" s="19"/>
      <c r="L1397" s="20"/>
      <c r="M1397" s="19"/>
      <c r="N1397" s="20"/>
      <c r="O1397" s="21"/>
      <c r="P1397" s="21"/>
      <c r="Q1397" s="21"/>
      <c r="R1397" s="21"/>
      <c r="S1397" s="21"/>
      <c r="T1397" s="21"/>
      <c r="U1397" s="40" t="str">
        <f t="shared" si="156"/>
        <v>Student Activities - Non-Athletic</v>
      </c>
      <c r="V1397" s="47">
        <f>-Budget!M53</f>
        <v>0</v>
      </c>
      <c r="W1397" s="1" t="e">
        <f t="shared" si="154"/>
        <v>#VALUE!</v>
      </c>
      <c r="Z1397" s="1" t="s">
        <v>205</v>
      </c>
      <c r="AA1397" s="1">
        <v>303101</v>
      </c>
    </row>
    <row r="1398" spans="5:27" x14ac:dyDescent="0.2">
      <c r="E1398" s="4" t="e">
        <f t="shared" si="153"/>
        <v>#VALUE!</v>
      </c>
      <c r="G1398" s="9" t="e">
        <f t="shared" si="152"/>
        <v>#VALUE!</v>
      </c>
      <c r="H1398" s="9" t="s">
        <v>205</v>
      </c>
      <c r="I1398" s="19" t="str">
        <f t="shared" si="155"/>
        <v>514638</v>
      </c>
      <c r="J1398" s="19">
        <f t="shared" si="150"/>
        <v>0</v>
      </c>
      <c r="K1398" s="19"/>
      <c r="L1398" s="20"/>
      <c r="M1398" s="19"/>
      <c r="N1398" s="20"/>
      <c r="O1398" s="21"/>
      <c r="P1398" s="21"/>
      <c r="Q1398" s="21"/>
      <c r="R1398" s="21"/>
      <c r="S1398" s="21"/>
      <c r="T1398" s="21"/>
      <c r="U1398" s="40" t="str">
        <f t="shared" si="156"/>
        <v>Student Insurance</v>
      </c>
      <c r="V1398" s="47">
        <f>-Budget!M54</f>
        <v>0</v>
      </c>
      <c r="W1398" s="1" t="e">
        <f t="shared" si="154"/>
        <v>#VALUE!</v>
      </c>
      <c r="Z1398" s="1" t="s">
        <v>205</v>
      </c>
      <c r="AA1398" s="1">
        <v>303101</v>
      </c>
    </row>
    <row r="1399" spans="5:27" x14ac:dyDescent="0.2">
      <c r="E1399" s="4" t="e">
        <f t="shared" si="153"/>
        <v>#VALUE!</v>
      </c>
      <c r="G1399" s="9" t="e">
        <f t="shared" si="152"/>
        <v>#VALUE!</v>
      </c>
      <c r="H1399" s="9" t="s">
        <v>205</v>
      </c>
      <c r="I1399" s="19" t="str">
        <f t="shared" si="155"/>
        <v>514675</v>
      </c>
      <c r="J1399" s="19">
        <f t="shared" si="150"/>
        <v>0</v>
      </c>
      <c r="K1399" s="19"/>
      <c r="L1399" s="20"/>
      <c r="M1399" s="19"/>
      <c r="N1399" s="20"/>
      <c r="O1399" s="21"/>
      <c r="P1399" s="21"/>
      <c r="Q1399" s="21"/>
      <c r="R1399" s="21"/>
      <c r="S1399" s="21"/>
      <c r="T1399" s="21"/>
      <c r="U1399" s="40" t="str">
        <f t="shared" si="156"/>
        <v>Student Activity Income</v>
      </c>
      <c r="V1399" s="47">
        <f>-Budget!M55</f>
        <v>0</v>
      </c>
      <c r="W1399" s="1" t="e">
        <f t="shared" si="154"/>
        <v>#VALUE!</v>
      </c>
      <c r="Z1399" s="1" t="s">
        <v>205</v>
      </c>
      <c r="AA1399" s="1">
        <v>303101</v>
      </c>
    </row>
    <row r="1400" spans="5:27" x14ac:dyDescent="0.2">
      <c r="E1400" s="4" t="e">
        <f t="shared" si="153"/>
        <v>#VALUE!</v>
      </c>
      <c r="G1400" s="9" t="e">
        <f t="shared" si="152"/>
        <v>#VALUE!</v>
      </c>
      <c r="H1400" s="9" t="s">
        <v>205</v>
      </c>
      <c r="I1400" s="19" t="str">
        <f t="shared" si="155"/>
        <v>534211</v>
      </c>
      <c r="J1400" s="19">
        <f t="shared" si="150"/>
        <v>0</v>
      </c>
      <c r="K1400" s="19"/>
      <c r="L1400" s="20"/>
      <c r="M1400" s="19"/>
      <c r="N1400" s="20"/>
      <c r="O1400" s="21"/>
      <c r="P1400" s="21"/>
      <c r="Q1400" s="21"/>
      <c r="R1400" s="21"/>
      <c r="S1400" s="21"/>
      <c r="T1400" s="21"/>
      <c r="U1400" s="40" t="str">
        <f t="shared" si="156"/>
        <v>Athletic Donations</v>
      </c>
      <c r="V1400" s="47">
        <f>-Budget!M56</f>
        <v>0</v>
      </c>
      <c r="W1400" s="1" t="e">
        <f t="shared" si="154"/>
        <v>#VALUE!</v>
      </c>
      <c r="Z1400" s="1" t="s">
        <v>205</v>
      </c>
      <c r="AA1400" s="1">
        <v>303101</v>
      </c>
    </row>
    <row r="1401" spans="5:27" x14ac:dyDescent="0.2">
      <c r="E1401" s="4" t="e">
        <f t="shared" si="153"/>
        <v>#VALUE!</v>
      </c>
      <c r="G1401" s="9" t="e">
        <f t="shared" si="152"/>
        <v>#VALUE!</v>
      </c>
      <c r="H1401" s="9" t="s">
        <v>205</v>
      </c>
      <c r="I1401" s="19" t="str">
        <f t="shared" si="155"/>
        <v>534212</v>
      </c>
      <c r="J1401" s="19">
        <f t="shared" si="150"/>
        <v>0</v>
      </c>
      <c r="K1401" s="19"/>
      <c r="L1401" s="20"/>
      <c r="M1401" s="19"/>
      <c r="N1401" s="20"/>
      <c r="O1401" s="21"/>
      <c r="P1401" s="21"/>
      <c r="Q1401" s="21"/>
      <c r="R1401" s="21"/>
      <c r="S1401" s="21"/>
      <c r="T1401" s="21"/>
      <c r="U1401" s="40" t="str">
        <f t="shared" si="156"/>
        <v>Athletic Fees</v>
      </c>
      <c r="V1401" s="47">
        <f>-Budget!M57</f>
        <v>0</v>
      </c>
      <c r="W1401" s="1" t="e">
        <f t="shared" si="154"/>
        <v>#VALUE!</v>
      </c>
      <c r="Z1401" s="1" t="s">
        <v>205</v>
      </c>
      <c r="AA1401" s="1">
        <v>303101</v>
      </c>
    </row>
    <row r="1402" spans="5:27" x14ac:dyDescent="0.2">
      <c r="E1402" s="4" t="e">
        <f t="shared" si="153"/>
        <v>#VALUE!</v>
      </c>
      <c r="G1402" s="9" t="e">
        <f t="shared" si="152"/>
        <v>#VALUE!</v>
      </c>
      <c r="H1402" s="9" t="s">
        <v>205</v>
      </c>
      <c r="I1402" s="19" t="str">
        <f t="shared" si="155"/>
        <v>534690</v>
      </c>
      <c r="J1402" s="19">
        <f t="shared" si="150"/>
        <v>0</v>
      </c>
      <c r="K1402" s="19"/>
      <c r="L1402" s="20"/>
      <c r="M1402" s="19"/>
      <c r="N1402" s="20"/>
      <c r="O1402" s="21"/>
      <c r="P1402" s="21"/>
      <c r="Q1402" s="21"/>
      <c r="R1402" s="21"/>
      <c r="S1402" s="21"/>
      <c r="T1402" s="21"/>
      <c r="U1402" s="40" t="str">
        <f t="shared" si="156"/>
        <v>Gate Receipts</v>
      </c>
      <c r="V1402" s="47">
        <f>-Budget!M58</f>
        <v>0</v>
      </c>
      <c r="W1402" s="1" t="e">
        <f t="shared" si="154"/>
        <v>#VALUE!</v>
      </c>
      <c r="Z1402" s="1" t="s">
        <v>205</v>
      </c>
      <c r="AA1402" s="1">
        <v>303101</v>
      </c>
    </row>
    <row r="1403" spans="5:27" x14ac:dyDescent="0.2">
      <c r="E1403" s="4" t="e">
        <f t="shared" si="153"/>
        <v>#VALUE!</v>
      </c>
      <c r="G1403" s="9" t="e">
        <f t="shared" si="152"/>
        <v>#VALUE!</v>
      </c>
      <c r="H1403" s="9" t="s">
        <v>205</v>
      </c>
      <c r="I1403" s="19" t="str">
        <f t="shared" si="155"/>
        <v>534691</v>
      </c>
      <c r="J1403" s="19">
        <f t="shared" si="150"/>
        <v>0</v>
      </c>
      <c r="K1403" s="19"/>
      <c r="L1403" s="20"/>
      <c r="M1403" s="19"/>
      <c r="N1403" s="20"/>
      <c r="O1403" s="21"/>
      <c r="P1403" s="21"/>
      <c r="Q1403" s="21"/>
      <c r="R1403" s="21"/>
      <c r="S1403" s="21"/>
      <c r="T1403" s="21"/>
      <c r="U1403" s="40" t="str">
        <f t="shared" si="156"/>
        <v>Athletic Insurance Fee</v>
      </c>
      <c r="V1403" s="47">
        <f>-Budget!M59</f>
        <v>0</v>
      </c>
      <c r="W1403" s="1" t="e">
        <f t="shared" si="154"/>
        <v>#VALUE!</v>
      </c>
      <c r="Z1403" s="1" t="s">
        <v>205</v>
      </c>
      <c r="AA1403" s="1">
        <v>303101</v>
      </c>
    </row>
    <row r="1404" spans="5:27" x14ac:dyDescent="0.2">
      <c r="E1404" s="4" t="e">
        <f t="shared" si="153"/>
        <v>#VALUE!</v>
      </c>
      <c r="G1404" s="9" t="e">
        <f t="shared" si="152"/>
        <v>#VALUE!</v>
      </c>
      <c r="H1404" s="9" t="s">
        <v>205</v>
      </c>
      <c r="I1404" s="19" t="str">
        <f t="shared" si="155"/>
        <v>534692</v>
      </c>
      <c r="J1404" s="19">
        <f t="shared" si="150"/>
        <v>0</v>
      </c>
      <c r="K1404" s="19"/>
      <c r="L1404" s="20"/>
      <c r="M1404" s="19"/>
      <c r="N1404" s="20"/>
      <c r="O1404" s="21"/>
      <c r="P1404" s="21"/>
      <c r="Q1404" s="21"/>
      <c r="R1404" s="21"/>
      <c r="S1404" s="21"/>
      <c r="T1404" s="21"/>
      <c r="U1404" s="40" t="str">
        <f t="shared" si="156"/>
        <v>Athletic Concessions Income (Net)</v>
      </c>
      <c r="V1404" s="47">
        <f>-Budget!M60</f>
        <v>0</v>
      </c>
      <c r="W1404" s="1" t="e">
        <f t="shared" si="154"/>
        <v>#VALUE!</v>
      </c>
      <c r="Z1404" s="1" t="s">
        <v>205</v>
      </c>
      <c r="AA1404" s="1">
        <v>303101</v>
      </c>
    </row>
    <row r="1405" spans="5:27" x14ac:dyDescent="0.2">
      <c r="E1405" s="4" t="e">
        <f t="shared" si="153"/>
        <v>#VALUE!</v>
      </c>
      <c r="G1405" s="9" t="e">
        <f t="shared" si="152"/>
        <v>#VALUE!</v>
      </c>
      <c r="H1405" s="9" t="s">
        <v>205</v>
      </c>
      <c r="I1405" s="19" t="str">
        <f t="shared" si="155"/>
        <v>554695</v>
      </c>
      <c r="J1405" s="19">
        <f t="shared" si="150"/>
        <v>0</v>
      </c>
      <c r="K1405" s="19"/>
      <c r="L1405" s="20"/>
      <c r="M1405" s="19"/>
      <c r="N1405" s="20"/>
      <c r="O1405" s="21"/>
      <c r="P1405" s="21"/>
      <c r="Q1405" s="21"/>
      <c r="R1405" s="21"/>
      <c r="S1405" s="21"/>
      <c r="T1405" s="21"/>
      <c r="U1405" s="40" t="str">
        <f t="shared" si="156"/>
        <v>Bookstore (Net)</v>
      </c>
      <c r="V1405" s="47">
        <f>-Budget!M61</f>
        <v>0</v>
      </c>
      <c r="W1405" s="1" t="e">
        <f t="shared" si="154"/>
        <v>#VALUE!</v>
      </c>
      <c r="Z1405" s="1" t="s">
        <v>205</v>
      </c>
      <c r="AA1405" s="1">
        <v>303101</v>
      </c>
    </row>
    <row r="1406" spans="5:27" x14ac:dyDescent="0.2">
      <c r="E1406" s="4" t="e">
        <f t="shared" si="153"/>
        <v>#VALUE!</v>
      </c>
      <c r="G1406" s="9" t="e">
        <f t="shared" si="152"/>
        <v>#VALUE!</v>
      </c>
      <c r="H1406" s="9" t="s">
        <v>205</v>
      </c>
      <c r="I1406" s="19" t="str">
        <f t="shared" si="155"/>
        <v>554696</v>
      </c>
      <c r="J1406" s="19">
        <f t="shared" si="150"/>
        <v>0</v>
      </c>
      <c r="K1406" s="19"/>
      <c r="L1406" s="20"/>
      <c r="M1406" s="19"/>
      <c r="N1406" s="20"/>
      <c r="O1406" s="21"/>
      <c r="P1406" s="21"/>
      <c r="Q1406" s="21"/>
      <c r="R1406" s="21"/>
      <c r="S1406" s="21"/>
      <c r="T1406" s="21"/>
      <c r="U1406" s="40" t="str">
        <f t="shared" si="156"/>
        <v>Food Service (Net)</v>
      </c>
      <c r="V1406" s="47">
        <f>-Budget!M62</f>
        <v>0</v>
      </c>
      <c r="W1406" s="1" t="e">
        <f t="shared" si="154"/>
        <v>#VALUE!</v>
      </c>
      <c r="Z1406" s="1" t="s">
        <v>205</v>
      </c>
      <c r="AA1406" s="1">
        <v>303101</v>
      </c>
    </row>
    <row r="1407" spans="5:27" x14ac:dyDescent="0.2">
      <c r="E1407" s="4" t="e">
        <f t="shared" si="153"/>
        <v>#VALUE!</v>
      </c>
      <c r="G1407" s="9" t="e">
        <f t="shared" si="152"/>
        <v>#VALUE!</v>
      </c>
      <c r="H1407" s="9" t="s">
        <v>205</v>
      </c>
      <c r="I1407" s="19" t="str">
        <f t="shared" si="155"/>
        <v>554697</v>
      </c>
      <c r="J1407" s="19">
        <f t="shared" si="150"/>
        <v>0</v>
      </c>
      <c r="K1407" s="19"/>
      <c r="L1407" s="20"/>
      <c r="M1407" s="19"/>
      <c r="N1407" s="20"/>
      <c r="O1407" s="21"/>
      <c r="P1407" s="21"/>
      <c r="Q1407" s="21"/>
      <c r="R1407" s="21"/>
      <c r="S1407" s="21"/>
      <c r="T1407" s="21"/>
      <c r="U1407" s="40" t="str">
        <f t="shared" si="156"/>
        <v>Vending Machines (Net)</v>
      </c>
      <c r="V1407" s="47">
        <f>-Budget!M63</f>
        <v>0</v>
      </c>
      <c r="W1407" s="1" t="e">
        <f t="shared" si="154"/>
        <v>#VALUE!</v>
      </c>
      <c r="Z1407" s="1" t="s">
        <v>205</v>
      </c>
      <c r="AA1407" s="1">
        <v>303101</v>
      </c>
    </row>
    <row r="1408" spans="5:27" x14ac:dyDescent="0.2">
      <c r="E1408" s="4" t="e">
        <f t="shared" si="153"/>
        <v>#VALUE!</v>
      </c>
      <c r="G1408" s="9" t="e">
        <f t="shared" si="152"/>
        <v>#VALUE!</v>
      </c>
      <c r="H1408" s="9" t="s">
        <v>205</v>
      </c>
      <c r="I1408" s="19" t="str">
        <f t="shared" si="155"/>
        <v>555010</v>
      </c>
      <c r="J1408" s="19">
        <f t="shared" si="150"/>
        <v>0</v>
      </c>
      <c r="K1408" s="19"/>
      <c r="L1408" s="20"/>
      <c r="M1408" s="19"/>
      <c r="N1408" s="20"/>
      <c r="O1408" s="21"/>
      <c r="P1408" s="21"/>
      <c r="Q1408" s="21"/>
      <c r="R1408" s="21"/>
      <c r="S1408" s="21"/>
      <c r="T1408" s="21"/>
      <c r="U1408" s="40" t="str">
        <f t="shared" si="156"/>
        <v>Sales-Meals, Cafeteria</v>
      </c>
      <c r="V1408" s="47">
        <f>-Budget!M64</f>
        <v>0</v>
      </c>
      <c r="W1408" s="1" t="e">
        <f t="shared" si="154"/>
        <v>#VALUE!</v>
      </c>
      <c r="Z1408" s="1" t="s">
        <v>205</v>
      </c>
      <c r="AA1408" s="1">
        <v>303101</v>
      </c>
    </row>
    <row r="1409" spans="5:27" x14ac:dyDescent="0.2">
      <c r="E1409" s="4" t="e">
        <f t="shared" si="153"/>
        <v>#VALUE!</v>
      </c>
      <c r="G1409" s="9" t="e">
        <f t="shared" si="152"/>
        <v>#VALUE!</v>
      </c>
      <c r="H1409" s="9" t="s">
        <v>205</v>
      </c>
      <c r="I1409" s="19" t="str">
        <f t="shared" si="155"/>
        <v>555020</v>
      </c>
      <c r="J1409" s="19">
        <f t="shared" si="150"/>
        <v>0</v>
      </c>
      <c r="K1409" s="19"/>
      <c r="L1409" s="20"/>
      <c r="M1409" s="19"/>
      <c r="N1409" s="20"/>
      <c r="O1409" s="21"/>
      <c r="P1409" s="21"/>
      <c r="Q1409" s="21"/>
      <c r="R1409" s="21"/>
      <c r="S1409" s="21"/>
      <c r="T1409" s="21"/>
      <c r="U1409" s="40" t="str">
        <f t="shared" si="156"/>
        <v>Fed Schl Nutrition Reimb - Cafeteria</v>
      </c>
      <c r="V1409" s="47">
        <f>-Budget!M65</f>
        <v>0</v>
      </c>
      <c r="W1409" s="1" t="e">
        <f t="shared" si="154"/>
        <v>#VALUE!</v>
      </c>
      <c r="Z1409" s="1" t="s">
        <v>205</v>
      </c>
      <c r="AA1409" s="1">
        <v>303101</v>
      </c>
    </row>
    <row r="1410" spans="5:27" x14ac:dyDescent="0.2">
      <c r="E1410" s="4" t="e">
        <f t="shared" si="153"/>
        <v>#VALUE!</v>
      </c>
      <c r="G1410" s="9" t="e">
        <f t="shared" si="152"/>
        <v>#VALUE!</v>
      </c>
      <c r="H1410" s="9" t="s">
        <v>205</v>
      </c>
      <c r="I1410" s="19" t="str">
        <f t="shared" si="155"/>
        <v>555080</v>
      </c>
      <c r="J1410" s="19">
        <f t="shared" si="150"/>
        <v>0</v>
      </c>
      <c r="K1410" s="19"/>
      <c r="L1410" s="20"/>
      <c r="M1410" s="19"/>
      <c r="N1410" s="20"/>
      <c r="O1410" s="21"/>
      <c r="P1410" s="21"/>
      <c r="Q1410" s="21"/>
      <c r="R1410" s="21"/>
      <c r="S1410" s="21"/>
      <c r="T1410" s="21"/>
      <c r="U1410" s="40" t="str">
        <f t="shared" si="156"/>
        <v>Donations/Grants-Cafeteria</v>
      </c>
      <c r="V1410" s="47">
        <f>-Budget!M66</f>
        <v>0</v>
      </c>
      <c r="W1410" s="1" t="e">
        <f t="shared" si="154"/>
        <v>#VALUE!</v>
      </c>
      <c r="Z1410" s="1" t="s">
        <v>205</v>
      </c>
      <c r="AA1410" s="1">
        <v>303101</v>
      </c>
    </row>
    <row r="1411" spans="5:27" x14ac:dyDescent="0.2">
      <c r="E1411" s="4" t="e">
        <f t="shared" si="153"/>
        <v>#VALUE!</v>
      </c>
      <c r="G1411" s="9" t="e">
        <f t="shared" si="152"/>
        <v>#VALUE!</v>
      </c>
      <c r="H1411" s="9" t="s">
        <v>205</v>
      </c>
      <c r="I1411" s="19" t="str">
        <f t="shared" si="155"/>
        <v>555090</v>
      </c>
      <c r="J1411" s="19">
        <f t="shared" si="150"/>
        <v>0</v>
      </c>
      <c r="K1411" s="19"/>
      <c r="L1411" s="20"/>
      <c r="M1411" s="19"/>
      <c r="N1411" s="20"/>
      <c r="O1411" s="21"/>
      <c r="P1411" s="21"/>
      <c r="Q1411" s="21"/>
      <c r="R1411" s="21"/>
      <c r="S1411" s="21"/>
      <c r="T1411" s="21"/>
      <c r="U1411" s="40" t="str">
        <f t="shared" si="156"/>
        <v>Interest-Cafeteria</v>
      </c>
      <c r="V1411" s="47">
        <f>-Budget!M67</f>
        <v>0</v>
      </c>
      <c r="W1411" s="1" t="e">
        <f t="shared" si="154"/>
        <v>#VALUE!</v>
      </c>
      <c r="Z1411" s="1" t="s">
        <v>205</v>
      </c>
      <c r="AA1411" s="1">
        <v>303101</v>
      </c>
    </row>
    <row r="1412" spans="5:27" x14ac:dyDescent="0.2">
      <c r="E1412" s="4" t="e">
        <f t="shared" si="153"/>
        <v>#VALUE!</v>
      </c>
      <c r="G1412" s="9" t="e">
        <f t="shared" si="152"/>
        <v>#VALUE!</v>
      </c>
      <c r="H1412" s="9" t="s">
        <v>205</v>
      </c>
      <c r="I1412" s="19" t="str">
        <f t="shared" si="155"/>
        <v>562061</v>
      </c>
      <c r="J1412" s="19">
        <f t="shared" si="150"/>
        <v>0</v>
      </c>
      <c r="K1412" s="19"/>
      <c r="L1412" s="20"/>
      <c r="M1412" s="19"/>
      <c r="N1412" s="20"/>
      <c r="O1412" s="21"/>
      <c r="P1412" s="21"/>
      <c r="Q1412" s="21"/>
      <c r="R1412" s="21"/>
      <c r="S1412" s="21"/>
      <c r="T1412" s="21"/>
      <c r="U1412" s="40" t="str">
        <f t="shared" si="156"/>
        <v>Unrestricted Donation Income</v>
      </c>
      <c r="V1412" s="47">
        <f>-Budget!M68</f>
        <v>0</v>
      </c>
      <c r="W1412" s="1" t="e">
        <f t="shared" si="154"/>
        <v>#VALUE!</v>
      </c>
      <c r="Z1412" s="1" t="s">
        <v>205</v>
      </c>
      <c r="AA1412" s="1">
        <v>303101</v>
      </c>
    </row>
    <row r="1413" spans="5:27" x14ac:dyDescent="0.2">
      <c r="E1413" s="4" t="e">
        <f t="shared" si="153"/>
        <v>#VALUE!</v>
      </c>
      <c r="G1413" s="9" t="e">
        <f t="shared" si="152"/>
        <v>#VALUE!</v>
      </c>
      <c r="H1413" s="9" t="s">
        <v>205</v>
      </c>
      <c r="I1413" s="19" t="str">
        <f t="shared" si="155"/>
        <v>562063</v>
      </c>
      <c r="J1413" s="19">
        <f t="shared" si="150"/>
        <v>0</v>
      </c>
      <c r="K1413" s="19"/>
      <c r="L1413" s="20"/>
      <c r="M1413" s="19"/>
      <c r="N1413" s="20"/>
      <c r="O1413" s="21"/>
      <c r="P1413" s="21"/>
      <c r="Q1413" s="21"/>
      <c r="R1413" s="21"/>
      <c r="S1413" s="21"/>
      <c r="T1413" s="21"/>
      <c r="U1413" s="40" t="str">
        <f t="shared" si="156"/>
        <v>Fundraising - Pledges</v>
      </c>
      <c r="V1413" s="47">
        <f>-Budget!M69</f>
        <v>0</v>
      </c>
      <c r="W1413" s="1" t="e">
        <f t="shared" si="154"/>
        <v>#VALUE!</v>
      </c>
      <c r="Z1413" s="1" t="s">
        <v>205</v>
      </c>
      <c r="AA1413" s="1">
        <v>303101</v>
      </c>
    </row>
    <row r="1414" spans="5:27" x14ac:dyDescent="0.2">
      <c r="E1414" s="4" t="e">
        <f t="shared" si="153"/>
        <v>#VALUE!</v>
      </c>
      <c r="G1414" s="9" t="e">
        <f t="shared" si="152"/>
        <v>#VALUE!</v>
      </c>
      <c r="H1414" s="9" t="s">
        <v>205</v>
      </c>
      <c r="I1414" s="19" t="str">
        <f t="shared" si="155"/>
        <v>562065</v>
      </c>
      <c r="J1414" s="19">
        <f t="shared" si="150"/>
        <v>0</v>
      </c>
      <c r="K1414" s="19"/>
      <c r="L1414" s="20"/>
      <c r="M1414" s="19"/>
      <c r="N1414" s="20"/>
      <c r="O1414" s="21"/>
      <c r="P1414" s="21"/>
      <c r="Q1414" s="21"/>
      <c r="R1414" s="21"/>
      <c r="S1414" s="21"/>
      <c r="T1414" s="21"/>
      <c r="U1414" s="40" t="str">
        <f t="shared" si="156"/>
        <v>Fundraising - Athletic Complex</v>
      </c>
      <c r="V1414" s="47">
        <f>-Budget!M70</f>
        <v>0</v>
      </c>
      <c r="W1414" s="1" t="e">
        <f t="shared" si="154"/>
        <v>#VALUE!</v>
      </c>
      <c r="Z1414" s="1" t="s">
        <v>205</v>
      </c>
      <c r="AA1414" s="1">
        <v>303101</v>
      </c>
    </row>
    <row r="1415" spans="5:27" x14ac:dyDescent="0.2">
      <c r="E1415" s="4" t="e">
        <f t="shared" si="153"/>
        <v>#VALUE!</v>
      </c>
      <c r="G1415" s="9" t="e">
        <f t="shared" si="152"/>
        <v>#VALUE!</v>
      </c>
      <c r="H1415" s="9" t="s">
        <v>205</v>
      </c>
      <c r="I1415" s="19" t="str">
        <f t="shared" si="155"/>
        <v>562069</v>
      </c>
      <c r="J1415" s="19">
        <f t="shared" si="150"/>
        <v>0</v>
      </c>
      <c r="K1415" s="19"/>
      <c r="L1415" s="20"/>
      <c r="M1415" s="19"/>
      <c r="N1415" s="20"/>
      <c r="O1415" s="21"/>
      <c r="P1415" s="21"/>
      <c r="Q1415" s="21"/>
      <c r="R1415" s="21"/>
      <c r="S1415" s="21"/>
      <c r="T1415" s="21"/>
      <c r="U1415" s="40" t="str">
        <f t="shared" si="156"/>
        <v>Fundraising - Misc</v>
      </c>
      <c r="V1415" s="47">
        <f>-Budget!M71</f>
        <v>0</v>
      </c>
      <c r="W1415" s="1" t="e">
        <f t="shared" si="154"/>
        <v>#VALUE!</v>
      </c>
      <c r="Z1415" s="1" t="s">
        <v>205</v>
      </c>
      <c r="AA1415" s="1">
        <v>303101</v>
      </c>
    </row>
    <row r="1416" spans="5:27" x14ac:dyDescent="0.2">
      <c r="E1416" s="4" t="e">
        <f t="shared" si="153"/>
        <v>#VALUE!</v>
      </c>
      <c r="G1416" s="9" t="e">
        <f t="shared" si="152"/>
        <v>#VALUE!</v>
      </c>
      <c r="H1416" s="9" t="s">
        <v>205</v>
      </c>
      <c r="I1416" s="22" t="str">
        <f t="shared" si="155"/>
        <v>616004</v>
      </c>
      <c r="J1416" s="22">
        <f t="shared" ref="J1416:J1477" si="157">$D$4</f>
        <v>0</v>
      </c>
      <c r="K1416" s="22"/>
      <c r="L1416" s="23"/>
      <c r="M1416" s="22"/>
      <c r="N1416" s="23"/>
      <c r="O1416" s="24"/>
      <c r="P1416" s="24"/>
      <c r="Q1416" s="24"/>
      <c r="R1416" s="24"/>
      <c r="S1416" s="24"/>
      <c r="T1416" s="24"/>
      <c r="U1416" s="41" t="str">
        <f t="shared" si="156"/>
        <v>Administrative Salaries</v>
      </c>
      <c r="V1416" s="48">
        <f>Budget!M76</f>
        <v>0</v>
      </c>
      <c r="W1416" s="1" t="e">
        <f t="shared" ref="W1416:W1476" si="158">$H$6</f>
        <v>#VALUE!</v>
      </c>
      <c r="Z1416" s="1" t="s">
        <v>205</v>
      </c>
      <c r="AA1416" s="1">
        <v>303101</v>
      </c>
    </row>
    <row r="1417" spans="5:27" x14ac:dyDescent="0.2">
      <c r="E1417" s="4" t="e">
        <f t="shared" si="153"/>
        <v>#VALUE!</v>
      </c>
      <c r="G1417" s="9" t="e">
        <f t="shared" si="152"/>
        <v>#VALUE!</v>
      </c>
      <c r="H1417" s="9" t="s">
        <v>205</v>
      </c>
      <c r="I1417" s="22" t="str">
        <f t="shared" si="155"/>
        <v>616006</v>
      </c>
      <c r="J1417" s="22">
        <f t="shared" si="157"/>
        <v>0</v>
      </c>
      <c r="K1417" s="22"/>
      <c r="L1417" s="23"/>
      <c r="M1417" s="22"/>
      <c r="N1417" s="23"/>
      <c r="O1417" s="24"/>
      <c r="P1417" s="24"/>
      <c r="Q1417" s="24"/>
      <c r="R1417" s="24"/>
      <c r="S1417" s="24"/>
      <c r="T1417" s="24"/>
      <c r="U1417" s="41" t="str">
        <f t="shared" si="156"/>
        <v>Clerical Salaries</v>
      </c>
      <c r="V1417" s="48">
        <f>Budget!M77</f>
        <v>0</v>
      </c>
      <c r="W1417" s="1" t="e">
        <f t="shared" si="158"/>
        <v>#VALUE!</v>
      </c>
      <c r="Z1417" s="1" t="s">
        <v>205</v>
      </c>
      <c r="AA1417" s="1">
        <v>303101</v>
      </c>
    </row>
    <row r="1418" spans="5:27" x14ac:dyDescent="0.2">
      <c r="E1418" s="4" t="e">
        <f t="shared" si="153"/>
        <v>#VALUE!</v>
      </c>
      <c r="G1418" s="9" t="e">
        <f t="shared" si="152"/>
        <v>#VALUE!</v>
      </c>
      <c r="H1418" s="9" t="s">
        <v>205</v>
      </c>
      <c r="I1418" s="22" t="str">
        <f t="shared" si="155"/>
        <v>616101</v>
      </c>
      <c r="J1418" s="22">
        <f t="shared" si="157"/>
        <v>0</v>
      </c>
      <c r="K1418" s="22"/>
      <c r="L1418" s="23"/>
      <c r="M1418" s="22"/>
      <c r="N1418" s="23"/>
      <c r="O1418" s="24"/>
      <c r="P1418" s="24"/>
      <c r="Q1418" s="24"/>
      <c r="R1418" s="24"/>
      <c r="S1418" s="24"/>
      <c r="T1418" s="24"/>
      <c r="U1418" s="41" t="str">
        <f t="shared" si="156"/>
        <v>SS Taxes, Employer Share - School Administration</v>
      </c>
      <c r="V1418" s="48">
        <f>Budget!M78</f>
        <v>0</v>
      </c>
      <c r="W1418" s="1" t="e">
        <f t="shared" si="158"/>
        <v>#VALUE!</v>
      </c>
      <c r="Z1418" s="1" t="s">
        <v>205</v>
      </c>
      <c r="AA1418" s="1">
        <v>303101</v>
      </c>
    </row>
    <row r="1419" spans="5:27" x14ac:dyDescent="0.2">
      <c r="E1419" s="4" t="e">
        <f t="shared" si="153"/>
        <v>#VALUE!</v>
      </c>
      <c r="G1419" s="9" t="e">
        <f t="shared" ref="G1419:G1482" si="159">"BV-"&amp;J1419&amp;TEXT(E1419,"mmyy")</f>
        <v>#VALUE!</v>
      </c>
      <c r="H1419" s="9" t="s">
        <v>205</v>
      </c>
      <c r="I1419" s="22" t="str">
        <f t="shared" si="155"/>
        <v>616102</v>
      </c>
      <c r="J1419" s="22">
        <f t="shared" si="157"/>
        <v>0</v>
      </c>
      <c r="K1419" s="22"/>
      <c r="L1419" s="23"/>
      <c r="M1419" s="22"/>
      <c r="N1419" s="23"/>
      <c r="O1419" s="24"/>
      <c r="P1419" s="24"/>
      <c r="Q1419" s="24"/>
      <c r="R1419" s="24"/>
      <c r="S1419" s="24"/>
      <c r="T1419" s="24"/>
      <c r="U1419" s="41" t="str">
        <f t="shared" si="156"/>
        <v>Life &amp; Disability Insurance - School Administration</v>
      </c>
      <c r="V1419" s="48">
        <f>Budget!M79</f>
        <v>0</v>
      </c>
      <c r="W1419" s="1" t="e">
        <f t="shared" si="158"/>
        <v>#VALUE!</v>
      </c>
      <c r="Z1419" s="1" t="s">
        <v>205</v>
      </c>
      <c r="AA1419" s="1">
        <v>303101</v>
      </c>
    </row>
    <row r="1420" spans="5:27" x14ac:dyDescent="0.2">
      <c r="E1420" s="4" t="e">
        <f t="shared" si="153"/>
        <v>#VALUE!</v>
      </c>
      <c r="G1420" s="9" t="e">
        <f t="shared" si="159"/>
        <v>#VALUE!</v>
      </c>
      <c r="H1420" s="9" t="s">
        <v>205</v>
      </c>
      <c r="I1420" s="22" t="str">
        <f t="shared" si="155"/>
        <v>616103</v>
      </c>
      <c r="J1420" s="22">
        <f t="shared" si="157"/>
        <v>0</v>
      </c>
      <c r="K1420" s="22"/>
      <c r="L1420" s="23"/>
      <c r="M1420" s="22"/>
      <c r="N1420" s="23"/>
      <c r="O1420" s="24"/>
      <c r="P1420" s="24"/>
      <c r="Q1420" s="24"/>
      <c r="R1420" s="24"/>
      <c r="S1420" s="24"/>
      <c r="T1420" s="24"/>
      <c r="U1420" s="41" t="str">
        <f t="shared" si="156"/>
        <v>Workman's Compensation Insurance</v>
      </c>
      <c r="V1420" s="48">
        <f>Budget!M80</f>
        <v>0</v>
      </c>
      <c r="W1420" s="1" t="e">
        <f t="shared" si="158"/>
        <v>#VALUE!</v>
      </c>
      <c r="Z1420" s="1" t="s">
        <v>205</v>
      </c>
      <c r="AA1420" s="1">
        <v>303101</v>
      </c>
    </row>
    <row r="1421" spans="5:27" x14ac:dyDescent="0.2">
      <c r="E1421" s="4" t="e">
        <f t="shared" si="153"/>
        <v>#VALUE!</v>
      </c>
      <c r="G1421" s="9" t="e">
        <f t="shared" si="159"/>
        <v>#VALUE!</v>
      </c>
      <c r="H1421" s="9" t="s">
        <v>205</v>
      </c>
      <c r="I1421" s="22" t="str">
        <f t="shared" si="155"/>
        <v>616104</v>
      </c>
      <c r="J1421" s="22">
        <f t="shared" si="157"/>
        <v>0</v>
      </c>
      <c r="K1421" s="22"/>
      <c r="L1421" s="23"/>
      <c r="M1421" s="22"/>
      <c r="N1421" s="23"/>
      <c r="O1421" s="24"/>
      <c r="P1421" s="24"/>
      <c r="Q1421" s="24"/>
      <c r="R1421" s="24"/>
      <c r="S1421" s="24"/>
      <c r="T1421" s="24"/>
      <c r="U1421" s="41" t="str">
        <f t="shared" si="156"/>
        <v>Vision Insurance - School Administration</v>
      </c>
      <c r="V1421" s="48">
        <f>Budget!M81</f>
        <v>0</v>
      </c>
      <c r="W1421" s="1" t="e">
        <f t="shared" si="158"/>
        <v>#VALUE!</v>
      </c>
      <c r="Z1421" s="1" t="s">
        <v>205</v>
      </c>
      <c r="AA1421" s="1">
        <v>303101</v>
      </c>
    </row>
    <row r="1422" spans="5:27" x14ac:dyDescent="0.2">
      <c r="E1422" s="4" t="e">
        <f t="shared" si="153"/>
        <v>#VALUE!</v>
      </c>
      <c r="G1422" s="9" t="e">
        <f t="shared" si="159"/>
        <v>#VALUE!</v>
      </c>
      <c r="H1422" s="9" t="s">
        <v>205</v>
      </c>
      <c r="I1422" s="22" t="str">
        <f t="shared" si="155"/>
        <v>616106</v>
      </c>
      <c r="J1422" s="22">
        <f t="shared" si="157"/>
        <v>0</v>
      </c>
      <c r="K1422" s="22"/>
      <c r="L1422" s="23"/>
      <c r="M1422" s="22"/>
      <c r="N1422" s="23"/>
      <c r="O1422" s="24"/>
      <c r="P1422" s="24"/>
      <c r="Q1422" s="24"/>
      <c r="R1422" s="24"/>
      <c r="S1422" s="24"/>
      <c r="T1422" s="24"/>
      <c r="U1422" s="41" t="str">
        <f t="shared" si="156"/>
        <v>Retirement - School Administration</v>
      </c>
      <c r="V1422" s="48">
        <f>Budget!M82</f>
        <v>0</v>
      </c>
      <c r="W1422" s="1" t="e">
        <f t="shared" si="158"/>
        <v>#VALUE!</v>
      </c>
      <c r="Z1422" s="1" t="s">
        <v>205</v>
      </c>
      <c r="AA1422" s="1">
        <v>303101</v>
      </c>
    </row>
    <row r="1423" spans="5:27" x14ac:dyDescent="0.2">
      <c r="E1423" s="4" t="e">
        <f t="shared" si="153"/>
        <v>#VALUE!</v>
      </c>
      <c r="G1423" s="9" t="e">
        <f t="shared" si="159"/>
        <v>#VALUE!</v>
      </c>
      <c r="H1423" s="9" t="s">
        <v>205</v>
      </c>
      <c r="I1423" s="22" t="str">
        <f t="shared" si="155"/>
        <v>616111</v>
      </c>
      <c r="J1423" s="22">
        <f t="shared" si="157"/>
        <v>0</v>
      </c>
      <c r="K1423" s="22"/>
      <c r="L1423" s="23"/>
      <c r="M1423" s="22"/>
      <c r="N1423" s="23"/>
      <c r="O1423" s="24"/>
      <c r="P1423" s="24"/>
      <c r="Q1423" s="24"/>
      <c r="R1423" s="24"/>
      <c r="S1423" s="24"/>
      <c r="T1423" s="24"/>
      <c r="U1423" s="41" t="str">
        <f t="shared" si="156"/>
        <v>Health Insurance - School Administration</v>
      </c>
      <c r="V1423" s="48">
        <f>Budget!M83</f>
        <v>0</v>
      </c>
      <c r="W1423" s="1" t="e">
        <f t="shared" si="158"/>
        <v>#VALUE!</v>
      </c>
      <c r="Z1423" s="1" t="s">
        <v>205</v>
      </c>
      <c r="AA1423" s="1">
        <v>303101</v>
      </c>
    </row>
    <row r="1424" spans="5:27" x14ac:dyDescent="0.2">
      <c r="E1424" s="4" t="e">
        <f t="shared" si="153"/>
        <v>#VALUE!</v>
      </c>
      <c r="G1424" s="9" t="e">
        <f t="shared" si="159"/>
        <v>#VALUE!</v>
      </c>
      <c r="H1424" s="9" t="s">
        <v>205</v>
      </c>
      <c r="I1424" s="22" t="str">
        <f t="shared" si="155"/>
        <v>616837</v>
      </c>
      <c r="J1424" s="22">
        <f t="shared" si="157"/>
        <v>0</v>
      </c>
      <c r="K1424" s="22"/>
      <c r="L1424" s="23"/>
      <c r="M1424" s="22"/>
      <c r="N1424" s="23"/>
      <c r="O1424" s="24"/>
      <c r="P1424" s="24"/>
      <c r="Q1424" s="24"/>
      <c r="R1424" s="24"/>
      <c r="S1424" s="24"/>
      <c r="T1424" s="24"/>
      <c r="U1424" s="41" t="str">
        <f t="shared" si="156"/>
        <v>Residential Expenditures</v>
      </c>
      <c r="V1424" s="48">
        <f>Budget!M84</f>
        <v>0</v>
      </c>
      <c r="W1424" s="1" t="e">
        <f t="shared" si="158"/>
        <v>#VALUE!</v>
      </c>
      <c r="Z1424" s="1" t="s">
        <v>205</v>
      </c>
      <c r="AA1424" s="1">
        <v>303101</v>
      </c>
    </row>
    <row r="1425" spans="5:27" x14ac:dyDescent="0.2">
      <c r="E1425" s="4" t="e">
        <f t="shared" si="153"/>
        <v>#VALUE!</v>
      </c>
      <c r="G1425" s="9" t="e">
        <f t="shared" si="159"/>
        <v>#VALUE!</v>
      </c>
      <c r="H1425" s="9" t="s">
        <v>205</v>
      </c>
      <c r="I1425" s="22" t="str">
        <f t="shared" si="155"/>
        <v>636205</v>
      </c>
      <c r="J1425" s="22">
        <f t="shared" si="157"/>
        <v>0</v>
      </c>
      <c r="K1425" s="22"/>
      <c r="L1425" s="23"/>
      <c r="M1425" s="22"/>
      <c r="N1425" s="23"/>
      <c r="O1425" s="24"/>
      <c r="P1425" s="24"/>
      <c r="Q1425" s="24"/>
      <c r="R1425" s="24"/>
      <c r="S1425" s="24"/>
      <c r="T1425" s="24"/>
      <c r="U1425" s="41" t="str">
        <f t="shared" si="156"/>
        <v>Professional Services</v>
      </c>
      <c r="V1425" s="48">
        <f>Budget!M85</f>
        <v>0</v>
      </c>
      <c r="W1425" s="1" t="e">
        <f t="shared" si="158"/>
        <v>#VALUE!</v>
      </c>
      <c r="Z1425" s="1" t="s">
        <v>205</v>
      </c>
      <c r="AA1425" s="1">
        <v>303101</v>
      </c>
    </row>
    <row r="1426" spans="5:27" x14ac:dyDescent="0.2">
      <c r="E1426" s="4" t="e">
        <f t="shared" si="153"/>
        <v>#VALUE!</v>
      </c>
      <c r="G1426" s="9" t="e">
        <f t="shared" si="159"/>
        <v>#VALUE!</v>
      </c>
      <c r="H1426" s="9" t="s">
        <v>205</v>
      </c>
      <c r="I1426" s="22" t="str">
        <f t="shared" si="155"/>
        <v>636209</v>
      </c>
      <c r="J1426" s="22">
        <f t="shared" si="157"/>
        <v>0</v>
      </c>
      <c r="K1426" s="22"/>
      <c r="L1426" s="23"/>
      <c r="M1426" s="22"/>
      <c r="N1426" s="23"/>
      <c r="O1426" s="24"/>
      <c r="P1426" s="24"/>
      <c r="Q1426" s="24"/>
      <c r="R1426" s="24"/>
      <c r="S1426" s="24"/>
      <c r="T1426" s="24"/>
      <c r="U1426" s="41" t="str">
        <f t="shared" si="156"/>
        <v>Computer Consulting</v>
      </c>
      <c r="V1426" s="48">
        <f>Budget!M86</f>
        <v>0</v>
      </c>
      <c r="W1426" s="1" t="e">
        <f t="shared" si="158"/>
        <v>#VALUE!</v>
      </c>
      <c r="Z1426" s="1" t="s">
        <v>205</v>
      </c>
      <c r="AA1426" s="1">
        <v>303101</v>
      </c>
    </row>
    <row r="1427" spans="5:27" x14ac:dyDescent="0.2">
      <c r="E1427" s="4" t="e">
        <f t="shared" si="153"/>
        <v>#VALUE!</v>
      </c>
      <c r="G1427" s="9" t="e">
        <f t="shared" si="159"/>
        <v>#VALUE!</v>
      </c>
      <c r="H1427" s="9" t="s">
        <v>205</v>
      </c>
      <c r="I1427" s="22" t="str">
        <f t="shared" si="155"/>
        <v>636212</v>
      </c>
      <c r="J1427" s="22">
        <f t="shared" si="157"/>
        <v>0</v>
      </c>
      <c r="K1427" s="22"/>
      <c r="L1427" s="23"/>
      <c r="M1427" s="22"/>
      <c r="N1427" s="23"/>
      <c r="O1427" s="24"/>
      <c r="P1427" s="24"/>
      <c r="Q1427" s="24"/>
      <c r="R1427" s="24"/>
      <c r="S1427" s="24"/>
      <c r="T1427" s="24"/>
      <c r="U1427" s="41" t="str">
        <f t="shared" si="156"/>
        <v>Advertising and Publicity</v>
      </c>
      <c r="V1427" s="48">
        <f>Budget!M87</f>
        <v>0</v>
      </c>
      <c r="W1427" s="1" t="e">
        <f t="shared" si="158"/>
        <v>#VALUE!</v>
      </c>
      <c r="Z1427" s="1" t="s">
        <v>205</v>
      </c>
      <c r="AA1427" s="1">
        <v>303101</v>
      </c>
    </row>
    <row r="1428" spans="5:27" x14ac:dyDescent="0.2">
      <c r="E1428" s="4" t="e">
        <f t="shared" si="153"/>
        <v>#VALUE!</v>
      </c>
      <c r="G1428" s="9" t="e">
        <f t="shared" si="159"/>
        <v>#VALUE!</v>
      </c>
      <c r="H1428" s="9" t="s">
        <v>205</v>
      </c>
      <c r="I1428" s="22" t="str">
        <f t="shared" si="155"/>
        <v>636221</v>
      </c>
      <c r="J1428" s="22">
        <f t="shared" si="157"/>
        <v>0</v>
      </c>
      <c r="K1428" s="22"/>
      <c r="L1428" s="23"/>
      <c r="M1428" s="22"/>
      <c r="N1428" s="23"/>
      <c r="O1428" s="24"/>
      <c r="P1428" s="24"/>
      <c r="Q1428" s="24"/>
      <c r="R1428" s="24"/>
      <c r="S1428" s="24"/>
      <c r="T1428" s="24"/>
      <c r="U1428" s="41" t="str">
        <f t="shared" si="156"/>
        <v>Administrative Staff Development Expenditures</v>
      </c>
      <c r="V1428" s="48">
        <f>Budget!M88</f>
        <v>0</v>
      </c>
      <c r="W1428" s="1" t="e">
        <f t="shared" si="158"/>
        <v>#VALUE!</v>
      </c>
      <c r="Z1428" s="1" t="s">
        <v>205</v>
      </c>
      <c r="AA1428" s="1">
        <v>303101</v>
      </c>
    </row>
    <row r="1429" spans="5:27" x14ac:dyDescent="0.2">
      <c r="E1429" s="4" t="e">
        <f t="shared" si="153"/>
        <v>#VALUE!</v>
      </c>
      <c r="F1429" s="2"/>
      <c r="G1429" s="2" t="e">
        <f t="shared" si="159"/>
        <v>#VALUE!</v>
      </c>
      <c r="H1429" s="9" t="s">
        <v>205</v>
      </c>
      <c r="I1429" s="42" t="str">
        <f t="shared" si="155"/>
        <v>636302</v>
      </c>
      <c r="J1429" s="22">
        <f t="shared" si="157"/>
        <v>0</v>
      </c>
      <c r="K1429" s="43"/>
      <c r="L1429" s="24"/>
      <c r="M1429" s="43"/>
      <c r="N1429" s="24"/>
      <c r="O1429" s="44"/>
      <c r="P1429" s="44"/>
      <c r="Q1429" s="44"/>
      <c r="R1429" s="44"/>
      <c r="S1429" s="44"/>
      <c r="T1429" s="44"/>
      <c r="U1429" s="22" t="str">
        <f t="shared" si="156"/>
        <v>Supplies</v>
      </c>
      <c r="V1429" s="48">
        <f>Budget!M89</f>
        <v>0</v>
      </c>
      <c r="W1429" s="1" t="e">
        <f t="shared" si="158"/>
        <v>#VALUE!</v>
      </c>
      <c r="X1429" s="7"/>
      <c r="Y1429" s="7"/>
      <c r="Z1429" s="1" t="s">
        <v>205</v>
      </c>
      <c r="AA1429" s="1">
        <v>303101</v>
      </c>
    </row>
    <row r="1430" spans="5:27" x14ac:dyDescent="0.2">
      <c r="E1430" s="4" t="e">
        <f t="shared" si="153"/>
        <v>#VALUE!</v>
      </c>
      <c r="G1430" s="9" t="e">
        <f t="shared" si="159"/>
        <v>#VALUE!</v>
      </c>
      <c r="H1430" s="9" t="s">
        <v>205</v>
      </c>
      <c r="I1430" s="22" t="str">
        <f t="shared" si="155"/>
        <v>636304</v>
      </c>
      <c r="J1430" s="22">
        <f t="shared" si="157"/>
        <v>0</v>
      </c>
      <c r="K1430" s="22"/>
      <c r="L1430" s="23"/>
      <c r="M1430" s="22"/>
      <c r="N1430" s="23"/>
      <c r="O1430" s="24"/>
      <c r="P1430" s="24"/>
      <c r="Q1430" s="24"/>
      <c r="R1430" s="24"/>
      <c r="S1430" s="24"/>
      <c r="T1430" s="24"/>
      <c r="U1430" s="41" t="str">
        <f t="shared" si="156"/>
        <v>Printing &amp; Stationery</v>
      </c>
      <c r="V1430" s="48">
        <f>Budget!M90</f>
        <v>0</v>
      </c>
      <c r="W1430" s="1" t="e">
        <f t="shared" si="158"/>
        <v>#VALUE!</v>
      </c>
      <c r="Z1430" s="1" t="s">
        <v>205</v>
      </c>
      <c r="AA1430" s="1">
        <v>303101</v>
      </c>
    </row>
    <row r="1431" spans="5:27" x14ac:dyDescent="0.2">
      <c r="E1431" s="4" t="e">
        <f t="shared" si="153"/>
        <v>#VALUE!</v>
      </c>
      <c r="G1431" s="9" t="e">
        <f t="shared" si="159"/>
        <v>#VALUE!</v>
      </c>
      <c r="H1431" s="9" t="s">
        <v>205</v>
      </c>
      <c r="I1431" s="22" t="str">
        <f t="shared" si="155"/>
        <v>636305</v>
      </c>
      <c r="J1431" s="22">
        <f t="shared" si="157"/>
        <v>0</v>
      </c>
      <c r="K1431" s="22"/>
      <c r="L1431" s="23"/>
      <c r="M1431" s="22"/>
      <c r="N1431" s="23"/>
      <c r="O1431" s="24"/>
      <c r="P1431" s="24"/>
      <c r="Q1431" s="24"/>
      <c r="R1431" s="24"/>
      <c r="S1431" s="24"/>
      <c r="T1431" s="24"/>
      <c r="U1431" s="41" t="str">
        <f t="shared" si="156"/>
        <v>Postage</v>
      </c>
      <c r="V1431" s="48">
        <f>Budget!M91</f>
        <v>0</v>
      </c>
      <c r="W1431" s="1" t="e">
        <f t="shared" si="158"/>
        <v>#VALUE!</v>
      </c>
      <c r="Z1431" s="1" t="s">
        <v>205</v>
      </c>
      <c r="AA1431" s="1">
        <v>303101</v>
      </c>
    </row>
    <row r="1432" spans="5:27" x14ac:dyDescent="0.2">
      <c r="E1432" s="4" t="e">
        <f t="shared" si="153"/>
        <v>#VALUE!</v>
      </c>
      <c r="G1432" s="9" t="e">
        <f t="shared" si="159"/>
        <v>#VALUE!</v>
      </c>
      <c r="H1432" s="9" t="s">
        <v>205</v>
      </c>
      <c r="I1432" s="22" t="str">
        <f t="shared" si="155"/>
        <v>636350</v>
      </c>
      <c r="J1432" s="22">
        <f t="shared" si="157"/>
        <v>0</v>
      </c>
      <c r="K1432" s="22"/>
      <c r="L1432" s="23"/>
      <c r="M1432" s="22"/>
      <c r="N1432" s="23"/>
      <c r="O1432" s="24"/>
      <c r="P1432" s="24"/>
      <c r="Q1432" s="24"/>
      <c r="R1432" s="24"/>
      <c r="S1432" s="24"/>
      <c r="T1432" s="24"/>
      <c r="U1432" s="41" t="str">
        <f t="shared" si="156"/>
        <v>Miscellaneous Administrative Expenditures</v>
      </c>
      <c r="V1432" s="48">
        <f>Budget!M92</f>
        <v>0</v>
      </c>
      <c r="W1432" s="1" t="e">
        <f t="shared" si="158"/>
        <v>#VALUE!</v>
      </c>
      <c r="Z1432" s="1" t="s">
        <v>205</v>
      </c>
      <c r="AA1432" s="1">
        <v>303101</v>
      </c>
    </row>
    <row r="1433" spans="5:27" x14ac:dyDescent="0.2">
      <c r="E1433" s="4" t="e">
        <f t="shared" si="153"/>
        <v>#VALUE!</v>
      </c>
      <c r="G1433" s="9" t="e">
        <f t="shared" si="159"/>
        <v>#VALUE!</v>
      </c>
      <c r="H1433" s="9" t="s">
        <v>205</v>
      </c>
      <c r="I1433" s="22" t="str">
        <f t="shared" si="155"/>
        <v>636351</v>
      </c>
      <c r="J1433" s="22">
        <f t="shared" si="157"/>
        <v>0</v>
      </c>
      <c r="K1433" s="22"/>
      <c r="L1433" s="23"/>
      <c r="M1433" s="22"/>
      <c r="N1433" s="23"/>
      <c r="O1433" s="24"/>
      <c r="P1433" s="24"/>
      <c r="Q1433" s="24"/>
      <c r="R1433" s="24"/>
      <c r="S1433" s="24"/>
      <c r="T1433" s="24"/>
      <c r="U1433" s="41" t="str">
        <f t="shared" si="156"/>
        <v>Unallocated Credit Card Charge</v>
      </c>
      <c r="V1433" s="48">
        <f>Budget!M93</f>
        <v>0</v>
      </c>
      <c r="W1433" s="1" t="e">
        <f t="shared" si="158"/>
        <v>#VALUE!</v>
      </c>
      <c r="Z1433" s="1" t="s">
        <v>205</v>
      </c>
      <c r="AA1433" s="1">
        <v>303101</v>
      </c>
    </row>
    <row r="1434" spans="5:27" x14ac:dyDescent="0.2">
      <c r="E1434" s="4" t="e">
        <f t="shared" ref="E1434:E1497" si="160">DATE(YEAR(E1266),MONTH(E1266)+1,DAY(E1266))</f>
        <v>#VALUE!</v>
      </c>
      <c r="G1434" s="9" t="e">
        <f t="shared" si="159"/>
        <v>#VALUE!</v>
      </c>
      <c r="H1434" s="9" t="s">
        <v>205</v>
      </c>
      <c r="I1434" s="22" t="str">
        <f t="shared" si="155"/>
        <v>636404</v>
      </c>
      <c r="J1434" s="22">
        <f t="shared" si="157"/>
        <v>0</v>
      </c>
      <c r="K1434" s="22"/>
      <c r="L1434" s="23"/>
      <c r="M1434" s="22"/>
      <c r="N1434" s="23"/>
      <c r="O1434" s="24"/>
      <c r="P1434" s="24"/>
      <c r="Q1434" s="24"/>
      <c r="R1434" s="24"/>
      <c r="S1434" s="24"/>
      <c r="T1434" s="24"/>
      <c r="U1434" s="41" t="str">
        <f t="shared" si="156"/>
        <v>Dues, Memberships, and Subscriptions</v>
      </c>
      <c r="V1434" s="48">
        <f>Budget!M94</f>
        <v>0</v>
      </c>
      <c r="W1434" s="1" t="e">
        <f t="shared" si="158"/>
        <v>#VALUE!</v>
      </c>
      <c r="Z1434" s="1" t="s">
        <v>205</v>
      </c>
      <c r="AA1434" s="1">
        <v>303101</v>
      </c>
    </row>
    <row r="1435" spans="5:27" x14ac:dyDescent="0.2">
      <c r="E1435" s="4" t="e">
        <f t="shared" si="160"/>
        <v>#VALUE!</v>
      </c>
      <c r="G1435" s="9" t="e">
        <f t="shared" si="159"/>
        <v>#VALUE!</v>
      </c>
      <c r="H1435" s="9" t="s">
        <v>205</v>
      </c>
      <c r="I1435" s="22" t="str">
        <f t="shared" si="155"/>
        <v>636405</v>
      </c>
      <c r="J1435" s="22">
        <f t="shared" si="157"/>
        <v>0</v>
      </c>
      <c r="K1435" s="22"/>
      <c r="L1435" s="23"/>
      <c r="M1435" s="22"/>
      <c r="N1435" s="23"/>
      <c r="O1435" s="24"/>
      <c r="P1435" s="24"/>
      <c r="Q1435" s="24"/>
      <c r="R1435" s="24"/>
      <c r="S1435" s="24"/>
      <c r="T1435" s="24"/>
      <c r="U1435" s="41" t="str">
        <f t="shared" si="156"/>
        <v>Conference and Travel</v>
      </c>
      <c r="V1435" s="48">
        <f>Budget!M95</f>
        <v>0</v>
      </c>
      <c r="W1435" s="1" t="e">
        <f t="shared" si="158"/>
        <v>#VALUE!</v>
      </c>
      <c r="Z1435" s="1" t="s">
        <v>205</v>
      </c>
      <c r="AA1435" s="1">
        <v>303101</v>
      </c>
    </row>
    <row r="1436" spans="5:27" x14ac:dyDescent="0.2">
      <c r="E1436" s="4" t="e">
        <f t="shared" si="160"/>
        <v>#VALUE!</v>
      </c>
      <c r="G1436" s="9" t="e">
        <f t="shared" si="159"/>
        <v>#VALUE!</v>
      </c>
      <c r="H1436" s="9" t="s">
        <v>205</v>
      </c>
      <c r="I1436" s="22" t="str">
        <f t="shared" si="155"/>
        <v>636560</v>
      </c>
      <c r="J1436" s="22">
        <f t="shared" si="157"/>
        <v>0</v>
      </c>
      <c r="K1436" s="22"/>
      <c r="L1436" s="23"/>
      <c r="M1436" s="22"/>
      <c r="N1436" s="23"/>
      <c r="O1436" s="24"/>
      <c r="P1436" s="24"/>
      <c r="Q1436" s="24"/>
      <c r="R1436" s="24"/>
      <c r="S1436" s="24"/>
      <c r="T1436" s="24"/>
      <c r="U1436" s="41" t="str">
        <f t="shared" si="156"/>
        <v>Diocesan Student Fees</v>
      </c>
      <c r="V1436" s="48">
        <f>Budget!M96</f>
        <v>0</v>
      </c>
      <c r="W1436" s="1" t="e">
        <f t="shared" si="158"/>
        <v>#VALUE!</v>
      </c>
      <c r="Z1436" s="1" t="s">
        <v>205</v>
      </c>
      <c r="AA1436" s="1">
        <v>303101</v>
      </c>
    </row>
    <row r="1437" spans="5:27" x14ac:dyDescent="0.2">
      <c r="E1437" s="4" t="e">
        <f t="shared" si="160"/>
        <v>#VALUE!</v>
      </c>
      <c r="G1437" s="9" t="e">
        <f t="shared" si="159"/>
        <v>#VALUE!</v>
      </c>
      <c r="H1437" s="9" t="s">
        <v>205</v>
      </c>
      <c r="I1437" s="22" t="str">
        <f t="shared" si="155"/>
        <v>636575</v>
      </c>
      <c r="J1437" s="22">
        <f t="shared" si="157"/>
        <v>0</v>
      </c>
      <c r="K1437" s="22"/>
      <c r="L1437" s="23"/>
      <c r="M1437" s="22"/>
      <c r="N1437" s="23"/>
      <c r="O1437" s="24"/>
      <c r="P1437" s="24"/>
      <c r="Q1437" s="24"/>
      <c r="R1437" s="24"/>
      <c r="S1437" s="24"/>
      <c r="T1437" s="24"/>
      <c r="U1437" s="41" t="str">
        <f t="shared" si="156"/>
        <v>Student Accident Insurance</v>
      </c>
      <c r="V1437" s="48">
        <f>Budget!M97</f>
        <v>0</v>
      </c>
      <c r="W1437" s="1" t="e">
        <f t="shared" si="158"/>
        <v>#VALUE!</v>
      </c>
      <c r="Z1437" s="1" t="s">
        <v>205</v>
      </c>
      <c r="AA1437" s="1">
        <v>303101</v>
      </c>
    </row>
    <row r="1438" spans="5:27" x14ac:dyDescent="0.2">
      <c r="E1438" s="4" t="e">
        <f t="shared" si="160"/>
        <v>#VALUE!</v>
      </c>
      <c r="G1438" s="9" t="e">
        <f t="shared" si="159"/>
        <v>#VALUE!</v>
      </c>
      <c r="H1438" s="9" t="s">
        <v>205</v>
      </c>
      <c r="I1438" s="22" t="str">
        <f t="shared" si="155"/>
        <v>636605</v>
      </c>
      <c r="J1438" s="22">
        <f t="shared" si="157"/>
        <v>0</v>
      </c>
      <c r="K1438" s="22"/>
      <c r="L1438" s="23"/>
      <c r="M1438" s="22"/>
      <c r="N1438" s="23"/>
      <c r="O1438" s="24"/>
      <c r="P1438" s="24"/>
      <c r="Q1438" s="24"/>
      <c r="R1438" s="24"/>
      <c r="S1438" s="24"/>
      <c r="T1438" s="24"/>
      <c r="U1438" s="41" t="str">
        <f t="shared" si="156"/>
        <v>Telephone/Internet/Cable</v>
      </c>
      <c r="V1438" s="48">
        <f>Budget!M98</f>
        <v>0</v>
      </c>
      <c r="W1438" s="1" t="e">
        <f t="shared" si="158"/>
        <v>#VALUE!</v>
      </c>
      <c r="Z1438" s="1" t="s">
        <v>205</v>
      </c>
      <c r="AA1438" s="1">
        <v>303101</v>
      </c>
    </row>
    <row r="1439" spans="5:27" x14ac:dyDescent="0.2">
      <c r="E1439" s="4" t="e">
        <f t="shared" si="160"/>
        <v>#VALUE!</v>
      </c>
      <c r="G1439" s="9" t="e">
        <f t="shared" si="159"/>
        <v>#VALUE!</v>
      </c>
      <c r="H1439" s="9" t="s">
        <v>205</v>
      </c>
      <c r="I1439" s="22" t="str">
        <f t="shared" si="155"/>
        <v>636701</v>
      </c>
      <c r="J1439" s="22">
        <f t="shared" si="157"/>
        <v>0</v>
      </c>
      <c r="K1439" s="22"/>
      <c r="L1439" s="23"/>
      <c r="M1439" s="22"/>
      <c r="N1439" s="23"/>
      <c r="O1439" s="24"/>
      <c r="P1439" s="24"/>
      <c r="Q1439" s="24"/>
      <c r="R1439" s="24"/>
      <c r="S1439" s="24"/>
      <c r="T1439" s="24"/>
      <c r="U1439" s="41" t="str">
        <f t="shared" si="156"/>
        <v>Administrative Equipment &amp; Furnishings</v>
      </c>
      <c r="V1439" s="48">
        <f>Budget!M99</f>
        <v>0</v>
      </c>
      <c r="W1439" s="1" t="e">
        <f t="shared" si="158"/>
        <v>#VALUE!</v>
      </c>
      <c r="Z1439" s="1" t="s">
        <v>205</v>
      </c>
      <c r="AA1439" s="1">
        <v>303101</v>
      </c>
    </row>
    <row r="1440" spans="5:27" x14ac:dyDescent="0.2">
      <c r="E1440" s="4" t="e">
        <f t="shared" si="160"/>
        <v>#VALUE!</v>
      </c>
      <c r="G1440" s="9" t="e">
        <f t="shared" si="159"/>
        <v>#VALUE!</v>
      </c>
      <c r="H1440" s="9" t="s">
        <v>205</v>
      </c>
      <c r="I1440" s="22" t="str">
        <f t="shared" si="155"/>
        <v>636703</v>
      </c>
      <c r="J1440" s="22">
        <f t="shared" si="157"/>
        <v>0</v>
      </c>
      <c r="K1440" s="22"/>
      <c r="L1440" s="23"/>
      <c r="M1440" s="22"/>
      <c r="N1440" s="23"/>
      <c r="O1440" s="24"/>
      <c r="P1440" s="24"/>
      <c r="Q1440" s="24"/>
      <c r="R1440" s="24"/>
      <c r="S1440" s="24"/>
      <c r="T1440" s="24"/>
      <c r="U1440" s="41" t="str">
        <f t="shared" si="156"/>
        <v>Administrative Equipment, Repairs, &amp; Maintenance</v>
      </c>
      <c r="V1440" s="48">
        <f>Budget!M100</f>
        <v>0</v>
      </c>
      <c r="W1440" s="1" t="e">
        <f t="shared" si="158"/>
        <v>#VALUE!</v>
      </c>
      <c r="Z1440" s="1" t="s">
        <v>205</v>
      </c>
      <c r="AA1440" s="1">
        <v>303101</v>
      </c>
    </row>
    <row r="1441" spans="5:27" x14ac:dyDescent="0.2">
      <c r="E1441" s="4" t="e">
        <f t="shared" si="160"/>
        <v>#VALUE!</v>
      </c>
      <c r="G1441" s="9" t="e">
        <f t="shared" si="159"/>
        <v>#VALUE!</v>
      </c>
      <c r="H1441" s="9" t="s">
        <v>205</v>
      </c>
      <c r="I1441" s="22" t="str">
        <f t="shared" si="155"/>
        <v>656004</v>
      </c>
      <c r="J1441" s="22">
        <f t="shared" si="157"/>
        <v>0</v>
      </c>
      <c r="K1441" s="22"/>
      <c r="L1441" s="23"/>
      <c r="M1441" s="22"/>
      <c r="N1441" s="23"/>
      <c r="O1441" s="24"/>
      <c r="P1441" s="24"/>
      <c r="Q1441" s="24"/>
      <c r="R1441" s="24"/>
      <c r="S1441" s="24"/>
      <c r="T1441" s="24"/>
      <c r="U1441" s="41" t="str">
        <f t="shared" si="156"/>
        <v>Instructional Salaries - Contracted</v>
      </c>
      <c r="V1441" s="48">
        <f>Budget!M101</f>
        <v>0</v>
      </c>
      <c r="W1441" s="1" t="e">
        <f t="shared" si="158"/>
        <v>#VALUE!</v>
      </c>
      <c r="Z1441" s="1" t="s">
        <v>205</v>
      </c>
      <c r="AA1441" s="1">
        <v>303101</v>
      </c>
    </row>
    <row r="1442" spans="5:27" x14ac:dyDescent="0.2">
      <c r="E1442" s="4" t="e">
        <f t="shared" si="160"/>
        <v>#VALUE!</v>
      </c>
      <c r="G1442" s="9" t="e">
        <f t="shared" si="159"/>
        <v>#VALUE!</v>
      </c>
      <c r="H1442" s="9" t="s">
        <v>205</v>
      </c>
      <c r="I1442" s="22" t="str">
        <f t="shared" si="155"/>
        <v>656008</v>
      </c>
      <c r="J1442" s="22">
        <f t="shared" si="157"/>
        <v>0</v>
      </c>
      <c r="K1442" s="22"/>
      <c r="L1442" s="23"/>
      <c r="M1442" s="22"/>
      <c r="N1442" s="23"/>
      <c r="O1442" s="24"/>
      <c r="P1442" s="24"/>
      <c r="Q1442" s="24"/>
      <c r="R1442" s="24"/>
      <c r="S1442" s="24"/>
      <c r="T1442" s="24"/>
      <c r="U1442" s="41" t="str">
        <f t="shared" si="156"/>
        <v>Substitute Salaries</v>
      </c>
      <c r="V1442" s="48">
        <f>Budget!M102</f>
        <v>0</v>
      </c>
      <c r="W1442" s="1" t="e">
        <f t="shared" si="158"/>
        <v>#VALUE!</v>
      </c>
      <c r="Z1442" s="1" t="s">
        <v>205</v>
      </c>
      <c r="AA1442" s="1">
        <v>303101</v>
      </c>
    </row>
    <row r="1443" spans="5:27" x14ac:dyDescent="0.2">
      <c r="E1443" s="4" t="e">
        <f t="shared" si="160"/>
        <v>#VALUE!</v>
      </c>
      <c r="G1443" s="9" t="e">
        <f t="shared" si="159"/>
        <v>#VALUE!</v>
      </c>
      <c r="H1443" s="9" t="s">
        <v>205</v>
      </c>
      <c r="I1443" s="22" t="str">
        <f t="shared" si="155"/>
        <v>656009</v>
      </c>
      <c r="J1443" s="22">
        <f t="shared" si="157"/>
        <v>0</v>
      </c>
      <c r="K1443" s="22"/>
      <c r="L1443" s="23"/>
      <c r="M1443" s="22"/>
      <c r="N1443" s="23"/>
      <c r="O1443" s="24"/>
      <c r="P1443" s="24"/>
      <c r="Q1443" s="24"/>
      <c r="R1443" s="24"/>
      <c r="S1443" s="24"/>
      <c r="T1443" s="24"/>
      <c r="U1443" s="41" t="str">
        <f t="shared" si="156"/>
        <v>Non-Contracted Instructional Salaries</v>
      </c>
      <c r="V1443" s="48">
        <f>Budget!M103</f>
        <v>0</v>
      </c>
      <c r="W1443" s="1" t="e">
        <f t="shared" si="158"/>
        <v>#VALUE!</v>
      </c>
      <c r="Z1443" s="1" t="s">
        <v>205</v>
      </c>
      <c r="AA1443" s="1">
        <v>303101</v>
      </c>
    </row>
    <row r="1444" spans="5:27" x14ac:dyDescent="0.2">
      <c r="E1444" s="4" t="e">
        <f t="shared" si="160"/>
        <v>#VALUE!</v>
      </c>
      <c r="G1444" s="9" t="e">
        <f t="shared" si="159"/>
        <v>#VALUE!</v>
      </c>
      <c r="H1444" s="9" t="s">
        <v>205</v>
      </c>
      <c r="I1444" s="22" t="str">
        <f t="shared" si="155"/>
        <v>656101</v>
      </c>
      <c r="J1444" s="22">
        <f t="shared" si="157"/>
        <v>0</v>
      </c>
      <c r="K1444" s="22"/>
      <c r="L1444" s="23"/>
      <c r="M1444" s="22"/>
      <c r="N1444" s="23"/>
      <c r="O1444" s="24"/>
      <c r="P1444" s="24"/>
      <c r="Q1444" s="24"/>
      <c r="R1444" s="24"/>
      <c r="S1444" s="24"/>
      <c r="T1444" s="24"/>
      <c r="U1444" s="41" t="str">
        <f t="shared" si="156"/>
        <v>SS Taxes, Employer Share - Instructional</v>
      </c>
      <c r="V1444" s="48">
        <f>Budget!M104</f>
        <v>0</v>
      </c>
      <c r="W1444" s="1" t="e">
        <f t="shared" si="158"/>
        <v>#VALUE!</v>
      </c>
      <c r="Z1444" s="1" t="s">
        <v>205</v>
      </c>
      <c r="AA1444" s="1">
        <v>303101</v>
      </c>
    </row>
    <row r="1445" spans="5:27" x14ac:dyDescent="0.2">
      <c r="E1445" s="4" t="e">
        <f t="shared" si="160"/>
        <v>#VALUE!</v>
      </c>
      <c r="G1445" s="9" t="e">
        <f t="shared" si="159"/>
        <v>#VALUE!</v>
      </c>
      <c r="H1445" s="9" t="s">
        <v>205</v>
      </c>
      <c r="I1445" s="22" t="str">
        <f t="shared" si="155"/>
        <v>656102</v>
      </c>
      <c r="J1445" s="22">
        <f t="shared" si="157"/>
        <v>0</v>
      </c>
      <c r="K1445" s="22"/>
      <c r="L1445" s="23"/>
      <c r="M1445" s="22"/>
      <c r="N1445" s="23"/>
      <c r="O1445" s="24"/>
      <c r="P1445" s="24"/>
      <c r="Q1445" s="24"/>
      <c r="R1445" s="24"/>
      <c r="S1445" s="24"/>
      <c r="T1445" s="24"/>
      <c r="U1445" s="41" t="str">
        <f t="shared" si="156"/>
        <v>Life &amp; Disability Insurance - Instructional</v>
      </c>
      <c r="V1445" s="48">
        <f>Budget!M105</f>
        <v>0</v>
      </c>
      <c r="W1445" s="1" t="e">
        <f t="shared" si="158"/>
        <v>#VALUE!</v>
      </c>
      <c r="Z1445" s="1" t="s">
        <v>205</v>
      </c>
      <c r="AA1445" s="1">
        <v>303101</v>
      </c>
    </row>
    <row r="1446" spans="5:27" x14ac:dyDescent="0.2">
      <c r="E1446" s="4" t="e">
        <f t="shared" si="160"/>
        <v>#VALUE!</v>
      </c>
      <c r="G1446" s="9" t="e">
        <f t="shared" si="159"/>
        <v>#VALUE!</v>
      </c>
      <c r="H1446" s="9" t="s">
        <v>205</v>
      </c>
      <c r="I1446" s="22" t="str">
        <f t="shared" si="155"/>
        <v>656104</v>
      </c>
      <c r="J1446" s="22">
        <f t="shared" si="157"/>
        <v>0</v>
      </c>
      <c r="K1446" s="22"/>
      <c r="L1446" s="23"/>
      <c r="M1446" s="22"/>
      <c r="N1446" s="23"/>
      <c r="O1446" s="24"/>
      <c r="P1446" s="24"/>
      <c r="Q1446" s="24"/>
      <c r="R1446" s="24"/>
      <c r="S1446" s="24"/>
      <c r="T1446" s="24"/>
      <c r="U1446" s="41" t="str">
        <f t="shared" si="156"/>
        <v>Vision Insurance - Instructional</v>
      </c>
      <c r="V1446" s="48">
        <f>Budget!M106</f>
        <v>0</v>
      </c>
      <c r="W1446" s="1" t="e">
        <f t="shared" si="158"/>
        <v>#VALUE!</v>
      </c>
      <c r="Z1446" s="1" t="s">
        <v>205</v>
      </c>
      <c r="AA1446" s="1">
        <v>303101</v>
      </c>
    </row>
    <row r="1447" spans="5:27" x14ac:dyDescent="0.2">
      <c r="E1447" s="4" t="e">
        <f t="shared" si="160"/>
        <v>#VALUE!</v>
      </c>
      <c r="G1447" s="9" t="e">
        <f t="shared" si="159"/>
        <v>#VALUE!</v>
      </c>
      <c r="H1447" s="9" t="s">
        <v>205</v>
      </c>
      <c r="I1447" s="22" t="str">
        <f t="shared" si="155"/>
        <v>656106</v>
      </c>
      <c r="J1447" s="22">
        <f t="shared" si="157"/>
        <v>0</v>
      </c>
      <c r="K1447" s="22"/>
      <c r="L1447" s="23"/>
      <c r="M1447" s="22"/>
      <c r="N1447" s="23"/>
      <c r="O1447" s="24"/>
      <c r="P1447" s="24"/>
      <c r="Q1447" s="24"/>
      <c r="R1447" s="24"/>
      <c r="S1447" s="24"/>
      <c r="T1447" s="24"/>
      <c r="U1447" s="41" t="str">
        <f t="shared" si="156"/>
        <v>Retirement - Instructional</v>
      </c>
      <c r="V1447" s="48">
        <f>Budget!M107</f>
        <v>0</v>
      </c>
      <c r="W1447" s="1" t="e">
        <f t="shared" si="158"/>
        <v>#VALUE!</v>
      </c>
      <c r="Z1447" s="1" t="s">
        <v>205</v>
      </c>
      <c r="AA1447" s="1">
        <v>303101</v>
      </c>
    </row>
    <row r="1448" spans="5:27" x14ac:dyDescent="0.2">
      <c r="E1448" s="4" t="e">
        <f t="shared" si="160"/>
        <v>#VALUE!</v>
      </c>
      <c r="G1448" s="9" t="e">
        <f t="shared" si="159"/>
        <v>#VALUE!</v>
      </c>
      <c r="H1448" s="9" t="s">
        <v>205</v>
      </c>
      <c r="I1448" s="22" t="str">
        <f t="shared" si="155"/>
        <v>656111</v>
      </c>
      <c r="J1448" s="22">
        <f t="shared" si="157"/>
        <v>0</v>
      </c>
      <c r="K1448" s="22"/>
      <c r="L1448" s="23"/>
      <c r="M1448" s="22"/>
      <c r="N1448" s="23"/>
      <c r="O1448" s="24"/>
      <c r="P1448" s="24"/>
      <c r="Q1448" s="24"/>
      <c r="R1448" s="24"/>
      <c r="S1448" s="24"/>
      <c r="T1448" s="24"/>
      <c r="U1448" s="41" t="str">
        <f t="shared" si="156"/>
        <v>Health Insurance - Instructional</v>
      </c>
      <c r="V1448" s="48">
        <f>Budget!M108</f>
        <v>0</v>
      </c>
      <c r="W1448" s="1" t="e">
        <f t="shared" si="158"/>
        <v>#VALUE!</v>
      </c>
      <c r="Z1448" s="1" t="s">
        <v>205</v>
      </c>
      <c r="AA1448" s="1">
        <v>303101</v>
      </c>
    </row>
    <row r="1449" spans="5:27" x14ac:dyDescent="0.2">
      <c r="E1449" s="4" t="e">
        <f t="shared" si="160"/>
        <v>#VALUE!</v>
      </c>
      <c r="G1449" s="9" t="e">
        <f t="shared" si="159"/>
        <v>#VALUE!</v>
      </c>
      <c r="H1449" s="9" t="s">
        <v>205</v>
      </c>
      <c r="I1449" s="22" t="str">
        <f t="shared" si="155"/>
        <v>676221</v>
      </c>
      <c r="J1449" s="22">
        <f t="shared" si="157"/>
        <v>0</v>
      </c>
      <c r="K1449" s="22"/>
      <c r="L1449" s="23"/>
      <c r="M1449" s="22"/>
      <c r="N1449" s="23"/>
      <c r="O1449" s="24"/>
      <c r="P1449" s="24"/>
      <c r="Q1449" s="24"/>
      <c r="R1449" s="24"/>
      <c r="S1449" s="24"/>
      <c r="T1449" s="24"/>
      <c r="U1449" s="41" t="str">
        <f t="shared" si="156"/>
        <v>Instructional Staff Development Expenditures</v>
      </c>
      <c r="V1449" s="48">
        <f>Budget!M109</f>
        <v>0</v>
      </c>
      <c r="W1449" s="1" t="e">
        <f t="shared" si="158"/>
        <v>#VALUE!</v>
      </c>
      <c r="Z1449" s="1" t="s">
        <v>205</v>
      </c>
      <c r="AA1449" s="1">
        <v>303101</v>
      </c>
    </row>
    <row r="1450" spans="5:27" x14ac:dyDescent="0.2">
      <c r="E1450" s="4" t="e">
        <f t="shared" si="160"/>
        <v>#VALUE!</v>
      </c>
      <c r="G1450" s="9" t="e">
        <f t="shared" si="159"/>
        <v>#VALUE!</v>
      </c>
      <c r="H1450" s="9" t="s">
        <v>205</v>
      </c>
      <c r="I1450" s="22" t="str">
        <f t="shared" si="155"/>
        <v>676306</v>
      </c>
      <c r="J1450" s="22">
        <f t="shared" si="157"/>
        <v>0</v>
      </c>
      <c r="K1450" s="22"/>
      <c r="L1450" s="23"/>
      <c r="M1450" s="22"/>
      <c r="N1450" s="23"/>
      <c r="O1450" s="24"/>
      <c r="P1450" s="24"/>
      <c r="Q1450" s="24"/>
      <c r="R1450" s="24"/>
      <c r="S1450" s="24"/>
      <c r="T1450" s="24"/>
      <c r="U1450" s="41" t="str">
        <f t="shared" si="156"/>
        <v>Copier</v>
      </c>
      <c r="V1450" s="48">
        <f>Budget!M110</f>
        <v>0</v>
      </c>
      <c r="W1450" s="1" t="e">
        <f t="shared" si="158"/>
        <v>#VALUE!</v>
      </c>
      <c r="Z1450" s="1" t="s">
        <v>205</v>
      </c>
      <c r="AA1450" s="1">
        <v>303101</v>
      </c>
    </row>
    <row r="1451" spans="5:27" x14ac:dyDescent="0.2">
      <c r="E1451" s="4" t="e">
        <f t="shared" si="160"/>
        <v>#VALUE!</v>
      </c>
      <c r="G1451" s="9" t="e">
        <f t="shared" si="159"/>
        <v>#VALUE!</v>
      </c>
      <c r="H1451" s="9" t="s">
        <v>205</v>
      </c>
      <c r="I1451" s="22" t="str">
        <f t="shared" si="155"/>
        <v>676312</v>
      </c>
      <c r="J1451" s="22">
        <f t="shared" si="157"/>
        <v>0</v>
      </c>
      <c r="K1451" s="22"/>
      <c r="L1451" s="23"/>
      <c r="M1451" s="22"/>
      <c r="N1451" s="23"/>
      <c r="O1451" s="24"/>
      <c r="P1451" s="24"/>
      <c r="Q1451" s="24"/>
      <c r="R1451" s="24"/>
      <c r="S1451" s="24"/>
      <c r="T1451" s="24"/>
      <c r="U1451" s="41" t="str">
        <f t="shared" si="156"/>
        <v>Testing</v>
      </c>
      <c r="V1451" s="48">
        <f>Budget!M111</f>
        <v>0</v>
      </c>
      <c r="W1451" s="1" t="e">
        <f t="shared" si="158"/>
        <v>#VALUE!</v>
      </c>
      <c r="Z1451" s="1" t="s">
        <v>205</v>
      </c>
      <c r="AA1451" s="1">
        <v>303101</v>
      </c>
    </row>
    <row r="1452" spans="5:27" x14ac:dyDescent="0.2">
      <c r="E1452" s="4" t="e">
        <f t="shared" si="160"/>
        <v>#VALUE!</v>
      </c>
      <c r="G1452" s="9" t="e">
        <f t="shared" si="159"/>
        <v>#VALUE!</v>
      </c>
      <c r="H1452" s="9" t="s">
        <v>205</v>
      </c>
      <c r="I1452" s="22" t="str">
        <f t="shared" si="155"/>
        <v>676320</v>
      </c>
      <c r="J1452" s="22">
        <f t="shared" si="157"/>
        <v>0</v>
      </c>
      <c r="K1452" s="22"/>
      <c r="L1452" s="23"/>
      <c r="M1452" s="22"/>
      <c r="N1452" s="23"/>
      <c r="O1452" s="24"/>
      <c r="P1452" s="24"/>
      <c r="Q1452" s="24"/>
      <c r="R1452" s="24"/>
      <c r="S1452" s="24"/>
      <c r="T1452" s="24"/>
      <c r="U1452" s="41" t="str">
        <f t="shared" si="156"/>
        <v>Departmental Expenditures</v>
      </c>
      <c r="V1452" s="48">
        <f>Budget!M112</f>
        <v>0</v>
      </c>
      <c r="W1452" s="1" t="e">
        <f t="shared" si="158"/>
        <v>#VALUE!</v>
      </c>
      <c r="Z1452" s="1" t="s">
        <v>205</v>
      </c>
      <c r="AA1452" s="1">
        <v>303101</v>
      </c>
    </row>
    <row r="1453" spans="5:27" x14ac:dyDescent="0.2">
      <c r="E1453" s="4" t="e">
        <f t="shared" si="160"/>
        <v>#VALUE!</v>
      </c>
      <c r="G1453" s="9" t="e">
        <f t="shared" si="159"/>
        <v>#VALUE!</v>
      </c>
      <c r="H1453" s="9" t="s">
        <v>205</v>
      </c>
      <c r="I1453" s="22" t="str">
        <f t="shared" si="155"/>
        <v>676330</v>
      </c>
      <c r="J1453" s="22">
        <f t="shared" si="157"/>
        <v>0</v>
      </c>
      <c r="K1453" s="22"/>
      <c r="L1453" s="23"/>
      <c r="M1453" s="22"/>
      <c r="N1453" s="23"/>
      <c r="O1453" s="24"/>
      <c r="P1453" s="24"/>
      <c r="Q1453" s="24"/>
      <c r="R1453" s="24"/>
      <c r="S1453" s="24"/>
      <c r="T1453" s="24"/>
      <c r="U1453" s="41" t="str">
        <f t="shared" si="156"/>
        <v>Instructional Supplies</v>
      </c>
      <c r="V1453" s="48">
        <f>Budget!M113</f>
        <v>0</v>
      </c>
      <c r="W1453" s="1" t="e">
        <f t="shared" si="158"/>
        <v>#VALUE!</v>
      </c>
      <c r="Z1453" s="1" t="s">
        <v>205</v>
      </c>
      <c r="AA1453" s="1">
        <v>303101</v>
      </c>
    </row>
    <row r="1454" spans="5:27" x14ac:dyDescent="0.2">
      <c r="E1454" s="4" t="e">
        <f t="shared" si="160"/>
        <v>#VALUE!</v>
      </c>
      <c r="G1454" s="9" t="e">
        <f t="shared" si="159"/>
        <v>#VALUE!</v>
      </c>
      <c r="H1454" s="9" t="s">
        <v>205</v>
      </c>
      <c r="I1454" s="22" t="str">
        <f t="shared" si="155"/>
        <v>676331</v>
      </c>
      <c r="J1454" s="22">
        <f t="shared" si="157"/>
        <v>0</v>
      </c>
      <c r="K1454" s="22"/>
      <c r="L1454" s="23"/>
      <c r="M1454" s="22"/>
      <c r="N1454" s="23"/>
      <c r="O1454" s="24"/>
      <c r="P1454" s="24"/>
      <c r="Q1454" s="24"/>
      <c r="R1454" s="24"/>
      <c r="S1454" s="24"/>
      <c r="T1454" s="24"/>
      <c r="U1454" s="41" t="str">
        <f t="shared" si="156"/>
        <v>Instructional Materials</v>
      </c>
      <c r="V1454" s="48">
        <f>Budget!M114</f>
        <v>0</v>
      </c>
      <c r="W1454" s="1" t="e">
        <f t="shared" si="158"/>
        <v>#VALUE!</v>
      </c>
      <c r="Z1454" s="1" t="s">
        <v>205</v>
      </c>
      <c r="AA1454" s="1">
        <v>303101</v>
      </c>
    </row>
    <row r="1455" spans="5:27" x14ac:dyDescent="0.2">
      <c r="E1455" s="4" t="e">
        <f t="shared" si="160"/>
        <v>#VALUE!</v>
      </c>
      <c r="G1455" s="9" t="e">
        <f t="shared" si="159"/>
        <v>#VALUE!</v>
      </c>
      <c r="H1455" s="9" t="s">
        <v>205</v>
      </c>
      <c r="I1455" s="22" t="str">
        <f t="shared" si="155"/>
        <v>676332</v>
      </c>
      <c r="J1455" s="22">
        <f t="shared" si="157"/>
        <v>0</v>
      </c>
      <c r="K1455" s="22"/>
      <c r="L1455" s="23"/>
      <c r="M1455" s="22"/>
      <c r="N1455" s="23"/>
      <c r="O1455" s="24"/>
      <c r="P1455" s="24"/>
      <c r="Q1455" s="24"/>
      <c r="R1455" s="24"/>
      <c r="S1455" s="24"/>
      <c r="T1455" s="24"/>
      <c r="U1455" s="41" t="str">
        <f t="shared" si="156"/>
        <v>Textbooks</v>
      </c>
      <c r="V1455" s="48">
        <f>Budget!M115</f>
        <v>0</v>
      </c>
      <c r="W1455" s="1" t="e">
        <f t="shared" si="158"/>
        <v>#VALUE!</v>
      </c>
      <c r="Z1455" s="1" t="s">
        <v>205</v>
      </c>
      <c r="AA1455" s="1">
        <v>303101</v>
      </c>
    </row>
    <row r="1456" spans="5:27" x14ac:dyDescent="0.2">
      <c r="E1456" s="4" t="e">
        <f t="shared" si="160"/>
        <v>#VALUE!</v>
      </c>
      <c r="G1456" s="9" t="e">
        <f t="shared" si="159"/>
        <v>#VALUE!</v>
      </c>
      <c r="H1456" s="9" t="s">
        <v>205</v>
      </c>
      <c r="I1456" s="22" t="str">
        <f t="shared" si="155"/>
        <v>676333</v>
      </c>
      <c r="J1456" s="22">
        <f t="shared" si="157"/>
        <v>0</v>
      </c>
      <c r="K1456" s="22"/>
      <c r="L1456" s="23"/>
      <c r="M1456" s="22"/>
      <c r="N1456" s="23"/>
      <c r="O1456" s="24"/>
      <c r="P1456" s="24"/>
      <c r="Q1456" s="24"/>
      <c r="R1456" s="24"/>
      <c r="S1456" s="24"/>
      <c r="T1456" s="24"/>
      <c r="U1456" s="41" t="str">
        <f t="shared" si="156"/>
        <v>Textbooks, Consumable</v>
      </c>
      <c r="V1456" s="48">
        <f>Budget!M116</f>
        <v>0</v>
      </c>
      <c r="W1456" s="1" t="e">
        <f t="shared" si="158"/>
        <v>#VALUE!</v>
      </c>
      <c r="Z1456" s="1" t="s">
        <v>205</v>
      </c>
      <c r="AA1456" s="1">
        <v>303101</v>
      </c>
    </row>
    <row r="1457" spans="5:27" x14ac:dyDescent="0.2">
      <c r="E1457" s="4" t="e">
        <f t="shared" si="160"/>
        <v>#VALUE!</v>
      </c>
      <c r="G1457" s="9" t="e">
        <f t="shared" si="159"/>
        <v>#VALUE!</v>
      </c>
      <c r="H1457" s="9" t="s">
        <v>205</v>
      </c>
      <c r="I1457" s="22" t="str">
        <f t="shared" si="155"/>
        <v>676350</v>
      </c>
      <c r="J1457" s="22">
        <f t="shared" si="157"/>
        <v>0</v>
      </c>
      <c r="K1457" s="22"/>
      <c r="L1457" s="23"/>
      <c r="M1457" s="22"/>
      <c r="N1457" s="23"/>
      <c r="O1457" s="24"/>
      <c r="P1457" s="24"/>
      <c r="Q1457" s="24"/>
      <c r="R1457" s="24"/>
      <c r="S1457" s="24"/>
      <c r="T1457" s="24"/>
      <c r="U1457" s="41" t="str">
        <f t="shared" si="156"/>
        <v>Miscellaneous Instructional Expenditures</v>
      </c>
      <c r="V1457" s="48">
        <f>Budget!M117</f>
        <v>0</v>
      </c>
      <c r="W1457" s="1" t="e">
        <f t="shared" si="158"/>
        <v>#VALUE!</v>
      </c>
      <c r="Z1457" s="1" t="s">
        <v>205</v>
      </c>
      <c r="AA1457" s="1">
        <v>303101</v>
      </c>
    </row>
    <row r="1458" spans="5:27" x14ac:dyDescent="0.2">
      <c r="E1458" s="4" t="e">
        <f t="shared" si="160"/>
        <v>#VALUE!</v>
      </c>
      <c r="G1458" s="9" t="e">
        <f t="shared" si="159"/>
        <v>#VALUE!</v>
      </c>
      <c r="H1458" s="9" t="s">
        <v>205</v>
      </c>
      <c r="I1458" s="22" t="str">
        <f t="shared" si="155"/>
        <v>676405</v>
      </c>
      <c r="J1458" s="22">
        <f t="shared" si="157"/>
        <v>0</v>
      </c>
      <c r="K1458" s="22"/>
      <c r="L1458" s="23"/>
      <c r="M1458" s="22"/>
      <c r="N1458" s="23"/>
      <c r="O1458" s="24"/>
      <c r="P1458" s="24"/>
      <c r="Q1458" s="24"/>
      <c r="R1458" s="24"/>
      <c r="S1458" s="24"/>
      <c r="T1458" s="24"/>
      <c r="U1458" s="41" t="str">
        <f t="shared" si="156"/>
        <v>FacultyTravel, Conferences, Conventions</v>
      </c>
      <c r="V1458" s="48">
        <f>Budget!M118</f>
        <v>0</v>
      </c>
      <c r="W1458" s="1" t="e">
        <f t="shared" si="158"/>
        <v>#VALUE!</v>
      </c>
      <c r="Z1458" s="1" t="s">
        <v>205</v>
      </c>
      <c r="AA1458" s="1">
        <v>303101</v>
      </c>
    </row>
    <row r="1459" spans="5:27" x14ac:dyDescent="0.2">
      <c r="E1459" s="4" t="e">
        <f t="shared" si="160"/>
        <v>#VALUE!</v>
      </c>
      <c r="G1459" s="9" t="e">
        <f t="shared" si="159"/>
        <v>#VALUE!</v>
      </c>
      <c r="H1459" s="9" t="s">
        <v>205</v>
      </c>
      <c r="I1459" s="22" t="str">
        <f t="shared" ref="I1459:I1522" si="161">I1291</f>
        <v>676701</v>
      </c>
      <c r="J1459" s="22">
        <f t="shared" si="157"/>
        <v>0</v>
      </c>
      <c r="K1459" s="22"/>
      <c r="L1459" s="23"/>
      <c r="M1459" s="22"/>
      <c r="N1459" s="23"/>
      <c r="O1459" s="24"/>
      <c r="P1459" s="24"/>
      <c r="Q1459" s="24"/>
      <c r="R1459" s="24"/>
      <c r="S1459" s="24"/>
      <c r="T1459" s="24"/>
      <c r="U1459" s="41" t="str">
        <f t="shared" ref="U1459:U1522" si="162">U1291</f>
        <v>General Instructional Equipment &amp; Furnishings</v>
      </c>
      <c r="V1459" s="48">
        <f>Budget!M119</f>
        <v>0</v>
      </c>
      <c r="W1459" s="1" t="e">
        <f t="shared" si="158"/>
        <v>#VALUE!</v>
      </c>
      <c r="Z1459" s="1" t="s">
        <v>205</v>
      </c>
      <c r="AA1459" s="1">
        <v>303101</v>
      </c>
    </row>
    <row r="1460" spans="5:27" x14ac:dyDescent="0.2">
      <c r="E1460" s="4" t="e">
        <f t="shared" si="160"/>
        <v>#VALUE!</v>
      </c>
      <c r="G1460" s="9" t="e">
        <f t="shared" si="159"/>
        <v>#VALUE!</v>
      </c>
      <c r="H1460" s="9" t="s">
        <v>205</v>
      </c>
      <c r="I1460" s="22" t="str">
        <f t="shared" si="161"/>
        <v>696303</v>
      </c>
      <c r="J1460" s="22">
        <f t="shared" si="157"/>
        <v>0</v>
      </c>
      <c r="K1460" s="22"/>
      <c r="L1460" s="23"/>
      <c r="M1460" s="22"/>
      <c r="N1460" s="23"/>
      <c r="O1460" s="24"/>
      <c r="P1460" s="24"/>
      <c r="Q1460" s="24"/>
      <c r="R1460" s="24"/>
      <c r="S1460" s="24"/>
      <c r="T1460" s="24"/>
      <c r="U1460" s="41" t="str">
        <f t="shared" si="162"/>
        <v>Books and Periodicals</v>
      </c>
      <c r="V1460" s="48">
        <f>Budget!M120</f>
        <v>0</v>
      </c>
      <c r="W1460" s="1" t="e">
        <f t="shared" si="158"/>
        <v>#VALUE!</v>
      </c>
      <c r="Z1460" s="1" t="s">
        <v>205</v>
      </c>
      <c r="AA1460" s="1">
        <v>303101</v>
      </c>
    </row>
    <row r="1461" spans="5:27" x14ac:dyDescent="0.2">
      <c r="E1461" s="4" t="e">
        <f t="shared" si="160"/>
        <v>#VALUE!</v>
      </c>
      <c r="G1461" s="9" t="e">
        <f t="shared" si="159"/>
        <v>#VALUE!</v>
      </c>
      <c r="H1461" s="9" t="s">
        <v>205</v>
      </c>
      <c r="I1461" s="22" t="str">
        <f t="shared" si="161"/>
        <v>696308</v>
      </c>
      <c r="J1461" s="22">
        <f t="shared" si="157"/>
        <v>0</v>
      </c>
      <c r="K1461" s="22"/>
      <c r="L1461" s="23"/>
      <c r="M1461" s="22"/>
      <c r="N1461" s="23"/>
      <c r="O1461" s="24"/>
      <c r="P1461" s="24"/>
      <c r="Q1461" s="24"/>
      <c r="R1461" s="24"/>
      <c r="S1461" s="24"/>
      <c r="T1461" s="24"/>
      <c r="U1461" s="41" t="str">
        <f t="shared" si="162"/>
        <v>Technology Services / Supplies</v>
      </c>
      <c r="V1461" s="48">
        <f>Budget!M121</f>
        <v>0</v>
      </c>
      <c r="W1461" s="1" t="e">
        <f t="shared" si="158"/>
        <v>#VALUE!</v>
      </c>
      <c r="Z1461" s="1" t="s">
        <v>205</v>
      </c>
      <c r="AA1461" s="1">
        <v>303101</v>
      </c>
    </row>
    <row r="1462" spans="5:27" x14ac:dyDescent="0.2">
      <c r="E1462" s="4" t="e">
        <f t="shared" si="160"/>
        <v>#VALUE!</v>
      </c>
      <c r="G1462" s="9" t="e">
        <f t="shared" si="159"/>
        <v>#VALUE!</v>
      </c>
      <c r="H1462" s="9" t="s">
        <v>205</v>
      </c>
      <c r="I1462" s="22" t="str">
        <f t="shared" si="161"/>
        <v>696350</v>
      </c>
      <c r="J1462" s="22">
        <f t="shared" si="157"/>
        <v>0</v>
      </c>
      <c r="K1462" s="22"/>
      <c r="L1462" s="23"/>
      <c r="M1462" s="22"/>
      <c r="N1462" s="23"/>
      <c r="O1462" s="24"/>
      <c r="P1462" s="24"/>
      <c r="Q1462" s="24"/>
      <c r="R1462" s="24"/>
      <c r="S1462" s="24"/>
      <c r="T1462" s="24"/>
      <c r="U1462" s="41" t="str">
        <f t="shared" si="162"/>
        <v>Miscellaneous Library / Media Expenditures</v>
      </c>
      <c r="V1462" s="48">
        <f>Budget!M122</f>
        <v>0</v>
      </c>
      <c r="W1462" s="1" t="e">
        <f t="shared" si="158"/>
        <v>#VALUE!</v>
      </c>
      <c r="Z1462" s="1" t="s">
        <v>205</v>
      </c>
      <c r="AA1462" s="1">
        <v>303101</v>
      </c>
    </row>
    <row r="1463" spans="5:27" x14ac:dyDescent="0.2">
      <c r="E1463" s="4" t="e">
        <f t="shared" si="160"/>
        <v>#VALUE!</v>
      </c>
      <c r="G1463" s="9" t="e">
        <f t="shared" si="159"/>
        <v>#VALUE!</v>
      </c>
      <c r="H1463" s="9" t="s">
        <v>205</v>
      </c>
      <c r="I1463" s="22" t="str">
        <f t="shared" si="161"/>
        <v>696701</v>
      </c>
      <c r="J1463" s="22">
        <f t="shared" si="157"/>
        <v>0</v>
      </c>
      <c r="K1463" s="22"/>
      <c r="L1463" s="23"/>
      <c r="M1463" s="22"/>
      <c r="N1463" s="23"/>
      <c r="O1463" s="24"/>
      <c r="P1463" s="24"/>
      <c r="Q1463" s="24"/>
      <c r="R1463" s="24"/>
      <c r="S1463" s="24"/>
      <c r="T1463" s="24"/>
      <c r="U1463" s="41" t="str">
        <f t="shared" si="162"/>
        <v>Minor Technology Equipment</v>
      </c>
      <c r="V1463" s="48">
        <f>Budget!M123</f>
        <v>0</v>
      </c>
      <c r="W1463" s="1" t="e">
        <f t="shared" si="158"/>
        <v>#VALUE!</v>
      </c>
      <c r="Z1463" s="1" t="s">
        <v>205</v>
      </c>
      <c r="AA1463" s="1">
        <v>303101</v>
      </c>
    </row>
    <row r="1464" spans="5:27" x14ac:dyDescent="0.2">
      <c r="E1464" s="4" t="e">
        <f t="shared" si="160"/>
        <v>#VALUE!</v>
      </c>
      <c r="G1464" s="9" t="e">
        <f t="shared" si="159"/>
        <v>#VALUE!</v>
      </c>
      <c r="H1464" s="9" t="s">
        <v>205</v>
      </c>
      <c r="I1464" s="22" t="str">
        <f t="shared" si="161"/>
        <v>716004</v>
      </c>
      <c r="J1464" s="22">
        <f t="shared" si="157"/>
        <v>0</v>
      </c>
      <c r="K1464" s="22"/>
      <c r="L1464" s="23"/>
      <c r="M1464" s="22"/>
      <c r="N1464" s="23"/>
      <c r="O1464" s="24"/>
      <c r="P1464" s="24"/>
      <c r="Q1464" s="24"/>
      <c r="R1464" s="24"/>
      <c r="S1464" s="24"/>
      <c r="T1464" s="24"/>
      <c r="U1464" s="41" t="str">
        <f t="shared" si="162"/>
        <v>Maintenance/Janitorial Salaries</v>
      </c>
      <c r="V1464" s="48">
        <f>Budget!M124</f>
        <v>0</v>
      </c>
      <c r="W1464" s="1" t="e">
        <f t="shared" si="158"/>
        <v>#VALUE!</v>
      </c>
      <c r="Z1464" s="1" t="s">
        <v>205</v>
      </c>
      <c r="AA1464" s="1">
        <v>303101</v>
      </c>
    </row>
    <row r="1465" spans="5:27" x14ac:dyDescent="0.2">
      <c r="E1465" s="4" t="e">
        <f t="shared" si="160"/>
        <v>#VALUE!</v>
      </c>
      <c r="G1465" s="9" t="e">
        <f t="shared" si="159"/>
        <v>#VALUE!</v>
      </c>
      <c r="H1465" s="9" t="s">
        <v>205</v>
      </c>
      <c r="I1465" s="22" t="str">
        <f t="shared" si="161"/>
        <v>716101</v>
      </c>
      <c r="J1465" s="22">
        <f t="shared" si="157"/>
        <v>0</v>
      </c>
      <c r="K1465" s="22"/>
      <c r="L1465" s="23"/>
      <c r="M1465" s="22"/>
      <c r="N1465" s="23"/>
      <c r="O1465" s="24"/>
      <c r="P1465" s="24"/>
      <c r="Q1465" s="24"/>
      <c r="R1465" s="24"/>
      <c r="S1465" s="24"/>
      <c r="T1465" s="24"/>
      <c r="U1465" s="41" t="str">
        <f t="shared" si="162"/>
        <v>SS Taxes, Employer Share - Maintenance</v>
      </c>
      <c r="V1465" s="48">
        <f>Budget!M125</f>
        <v>0</v>
      </c>
      <c r="W1465" s="1" t="e">
        <f t="shared" si="158"/>
        <v>#VALUE!</v>
      </c>
      <c r="Z1465" s="1" t="s">
        <v>205</v>
      </c>
      <c r="AA1465" s="1">
        <v>303101</v>
      </c>
    </row>
    <row r="1466" spans="5:27" x14ac:dyDescent="0.2">
      <c r="E1466" s="4" t="e">
        <f t="shared" si="160"/>
        <v>#VALUE!</v>
      </c>
      <c r="G1466" s="9" t="e">
        <f t="shared" si="159"/>
        <v>#VALUE!</v>
      </c>
      <c r="H1466" s="9" t="s">
        <v>205</v>
      </c>
      <c r="I1466" s="22" t="str">
        <f t="shared" si="161"/>
        <v>716102</v>
      </c>
      <c r="J1466" s="22">
        <f t="shared" si="157"/>
        <v>0</v>
      </c>
      <c r="K1466" s="22"/>
      <c r="L1466" s="23"/>
      <c r="M1466" s="22"/>
      <c r="N1466" s="23"/>
      <c r="O1466" s="24"/>
      <c r="P1466" s="24"/>
      <c r="Q1466" s="24"/>
      <c r="R1466" s="24"/>
      <c r="S1466" s="24"/>
      <c r="T1466" s="24"/>
      <c r="U1466" s="41" t="str">
        <f t="shared" si="162"/>
        <v>Life &amp; Disability Insurance - Maintenance</v>
      </c>
      <c r="V1466" s="48">
        <f>Budget!M126</f>
        <v>0</v>
      </c>
      <c r="W1466" s="1" t="e">
        <f t="shared" si="158"/>
        <v>#VALUE!</v>
      </c>
      <c r="Z1466" s="1" t="s">
        <v>205</v>
      </c>
      <c r="AA1466" s="1">
        <v>303101</v>
      </c>
    </row>
    <row r="1467" spans="5:27" x14ac:dyDescent="0.2">
      <c r="E1467" s="4" t="e">
        <f t="shared" si="160"/>
        <v>#VALUE!</v>
      </c>
      <c r="G1467" s="9" t="e">
        <f t="shared" si="159"/>
        <v>#VALUE!</v>
      </c>
      <c r="H1467" s="9" t="s">
        <v>205</v>
      </c>
      <c r="I1467" s="22" t="str">
        <f t="shared" si="161"/>
        <v>716106</v>
      </c>
      <c r="J1467" s="22">
        <f t="shared" si="157"/>
        <v>0</v>
      </c>
      <c r="K1467" s="22"/>
      <c r="L1467" s="23"/>
      <c r="M1467" s="22"/>
      <c r="N1467" s="23"/>
      <c r="O1467" s="24"/>
      <c r="P1467" s="24"/>
      <c r="Q1467" s="24"/>
      <c r="R1467" s="24"/>
      <c r="S1467" s="24"/>
      <c r="T1467" s="24"/>
      <c r="U1467" s="41" t="str">
        <f t="shared" si="162"/>
        <v>Retirement - Maintenance</v>
      </c>
      <c r="V1467" s="48">
        <f>Budget!M127</f>
        <v>0</v>
      </c>
      <c r="W1467" s="1" t="e">
        <f t="shared" si="158"/>
        <v>#VALUE!</v>
      </c>
      <c r="Z1467" s="1" t="s">
        <v>205</v>
      </c>
      <c r="AA1467" s="1">
        <v>303101</v>
      </c>
    </row>
    <row r="1468" spans="5:27" x14ac:dyDescent="0.2">
      <c r="E1468" s="4" t="e">
        <f t="shared" si="160"/>
        <v>#VALUE!</v>
      </c>
      <c r="G1468" s="9" t="e">
        <f t="shared" si="159"/>
        <v>#VALUE!</v>
      </c>
      <c r="H1468" s="9" t="s">
        <v>205</v>
      </c>
      <c r="I1468" s="22" t="str">
        <f t="shared" si="161"/>
        <v>716111</v>
      </c>
      <c r="J1468" s="22">
        <f t="shared" si="157"/>
        <v>0</v>
      </c>
      <c r="K1468" s="22"/>
      <c r="L1468" s="23"/>
      <c r="M1468" s="22"/>
      <c r="N1468" s="23"/>
      <c r="O1468" s="24"/>
      <c r="P1468" s="24"/>
      <c r="Q1468" s="24"/>
      <c r="R1468" s="24"/>
      <c r="S1468" s="24"/>
      <c r="T1468" s="24"/>
      <c r="U1468" s="41" t="str">
        <f t="shared" si="162"/>
        <v>Health Insurance - Maintenance</v>
      </c>
      <c r="V1468" s="48">
        <f>Budget!M128</f>
        <v>0</v>
      </c>
      <c r="W1468" s="1" t="e">
        <f t="shared" si="158"/>
        <v>#VALUE!</v>
      </c>
      <c r="Z1468" s="1" t="s">
        <v>205</v>
      </c>
      <c r="AA1468" s="1">
        <v>303101</v>
      </c>
    </row>
    <row r="1469" spans="5:27" x14ac:dyDescent="0.2">
      <c r="E1469" s="4" t="e">
        <f t="shared" si="160"/>
        <v>#VALUE!</v>
      </c>
      <c r="G1469" s="9" t="e">
        <f t="shared" si="159"/>
        <v>#VALUE!</v>
      </c>
      <c r="H1469" s="9" t="s">
        <v>205</v>
      </c>
      <c r="I1469" s="22" t="str">
        <f t="shared" si="161"/>
        <v>736350</v>
      </c>
      <c r="J1469" s="22">
        <f t="shared" si="157"/>
        <v>0</v>
      </c>
      <c r="K1469" s="22"/>
      <c r="L1469" s="23"/>
      <c r="M1469" s="22"/>
      <c r="N1469" s="23"/>
      <c r="O1469" s="24"/>
      <c r="P1469" s="24"/>
      <c r="Q1469" s="24"/>
      <c r="R1469" s="24"/>
      <c r="S1469" s="24"/>
      <c r="T1469" s="24"/>
      <c r="U1469" s="41" t="str">
        <f t="shared" si="162"/>
        <v>Miscellaneous Facility Operation Expenditures</v>
      </c>
      <c r="V1469" s="48">
        <f>Budget!M129</f>
        <v>0</v>
      </c>
      <c r="W1469" s="1" t="e">
        <f t="shared" si="158"/>
        <v>#VALUE!</v>
      </c>
      <c r="Z1469" s="1" t="s">
        <v>205</v>
      </c>
      <c r="AA1469" s="1">
        <v>303101</v>
      </c>
    </row>
    <row r="1470" spans="5:27" x14ac:dyDescent="0.2">
      <c r="E1470" s="4" t="e">
        <f t="shared" si="160"/>
        <v>#VALUE!</v>
      </c>
      <c r="G1470" s="9" t="e">
        <f t="shared" si="159"/>
        <v>#VALUE!</v>
      </c>
      <c r="H1470" s="9" t="s">
        <v>205</v>
      </c>
      <c r="I1470" s="22" t="str">
        <f t="shared" si="161"/>
        <v>736701</v>
      </c>
      <c r="J1470" s="22">
        <f t="shared" si="157"/>
        <v>0</v>
      </c>
      <c r="K1470" s="22"/>
      <c r="L1470" s="23"/>
      <c r="M1470" s="22"/>
      <c r="N1470" s="23"/>
      <c r="O1470" s="24"/>
      <c r="P1470" s="24"/>
      <c r="Q1470" s="24"/>
      <c r="R1470" s="24"/>
      <c r="S1470" s="24"/>
      <c r="T1470" s="24"/>
      <c r="U1470" s="41" t="str">
        <f t="shared" si="162"/>
        <v>Facility Equipment</v>
      </c>
      <c r="V1470" s="48">
        <f>Budget!M130</f>
        <v>0</v>
      </c>
      <c r="W1470" s="1" t="e">
        <f t="shared" si="158"/>
        <v>#VALUE!</v>
      </c>
      <c r="Z1470" s="1" t="s">
        <v>205</v>
      </c>
      <c r="AA1470" s="1">
        <v>303101</v>
      </c>
    </row>
    <row r="1471" spans="5:27" x14ac:dyDescent="0.2">
      <c r="E1471" s="4" t="e">
        <f t="shared" si="160"/>
        <v>#VALUE!</v>
      </c>
      <c r="G1471" s="9" t="e">
        <f t="shared" si="159"/>
        <v>#VALUE!</v>
      </c>
      <c r="H1471" s="9" t="s">
        <v>205</v>
      </c>
      <c r="I1471" s="22" t="str">
        <f t="shared" si="161"/>
        <v>736802</v>
      </c>
      <c r="J1471" s="22">
        <f t="shared" si="157"/>
        <v>0</v>
      </c>
      <c r="K1471" s="22"/>
      <c r="L1471" s="23"/>
      <c r="M1471" s="22"/>
      <c r="N1471" s="23"/>
      <c r="O1471" s="24"/>
      <c r="P1471" s="24"/>
      <c r="Q1471" s="24"/>
      <c r="R1471" s="24"/>
      <c r="S1471" s="24"/>
      <c r="T1471" s="24"/>
      <c r="U1471" s="41" t="str">
        <f t="shared" si="162"/>
        <v>Utilities</v>
      </c>
      <c r="V1471" s="48">
        <f>Budget!M131</f>
        <v>0</v>
      </c>
      <c r="W1471" s="1" t="e">
        <f t="shared" si="158"/>
        <v>#VALUE!</v>
      </c>
      <c r="Z1471" s="1" t="s">
        <v>205</v>
      </c>
      <c r="AA1471" s="1">
        <v>303101</v>
      </c>
    </row>
    <row r="1472" spans="5:27" x14ac:dyDescent="0.2">
      <c r="E1472" s="4" t="e">
        <f t="shared" si="160"/>
        <v>#VALUE!</v>
      </c>
      <c r="G1472" s="9" t="e">
        <f t="shared" si="159"/>
        <v>#VALUE!</v>
      </c>
      <c r="H1472" s="9" t="s">
        <v>205</v>
      </c>
      <c r="I1472" s="22" t="str">
        <f t="shared" si="161"/>
        <v>736803</v>
      </c>
      <c r="J1472" s="22">
        <f t="shared" si="157"/>
        <v>0</v>
      </c>
      <c r="K1472" s="22"/>
      <c r="L1472" s="23"/>
      <c r="M1472" s="22"/>
      <c r="N1472" s="23"/>
      <c r="O1472" s="24"/>
      <c r="P1472" s="24"/>
      <c r="Q1472" s="24"/>
      <c r="R1472" s="24"/>
      <c r="S1472" s="24"/>
      <c r="T1472" s="24"/>
      <c r="U1472" s="41" t="str">
        <f t="shared" si="162"/>
        <v>General Repairs and Maintenance</v>
      </c>
      <c r="V1472" s="48">
        <f>Budget!M132</f>
        <v>0</v>
      </c>
      <c r="W1472" s="1" t="e">
        <f t="shared" si="158"/>
        <v>#VALUE!</v>
      </c>
      <c r="Z1472" s="1" t="s">
        <v>205</v>
      </c>
      <c r="AA1472" s="1">
        <v>303101</v>
      </c>
    </row>
    <row r="1473" spans="5:27" x14ac:dyDescent="0.2">
      <c r="E1473" s="4" t="e">
        <f t="shared" si="160"/>
        <v>#VALUE!</v>
      </c>
      <c r="G1473" s="9" t="e">
        <f t="shared" si="159"/>
        <v>#VALUE!</v>
      </c>
      <c r="H1473" s="9" t="s">
        <v>205</v>
      </c>
      <c r="I1473" s="22" t="str">
        <f t="shared" si="161"/>
        <v>736804</v>
      </c>
      <c r="J1473" s="22">
        <f t="shared" si="157"/>
        <v>0</v>
      </c>
      <c r="K1473" s="22"/>
      <c r="L1473" s="23"/>
      <c r="M1473" s="22"/>
      <c r="N1473" s="23"/>
      <c r="O1473" s="24"/>
      <c r="P1473" s="24"/>
      <c r="Q1473" s="24"/>
      <c r="R1473" s="24"/>
      <c r="S1473" s="24"/>
      <c r="T1473" s="24"/>
      <c r="U1473" s="41" t="str">
        <f t="shared" si="162"/>
        <v>Contracted Services / Janitorial Services</v>
      </c>
      <c r="V1473" s="48">
        <f>Budget!M133</f>
        <v>0</v>
      </c>
      <c r="W1473" s="1" t="e">
        <f t="shared" si="158"/>
        <v>#VALUE!</v>
      </c>
      <c r="Z1473" s="1" t="s">
        <v>205</v>
      </c>
      <c r="AA1473" s="1">
        <v>303101</v>
      </c>
    </row>
    <row r="1474" spans="5:27" x14ac:dyDescent="0.2">
      <c r="E1474" s="4" t="e">
        <f t="shared" si="160"/>
        <v>#VALUE!</v>
      </c>
      <c r="G1474" s="9" t="e">
        <f t="shared" si="159"/>
        <v>#VALUE!</v>
      </c>
      <c r="H1474" s="9" t="s">
        <v>205</v>
      </c>
      <c r="I1474" s="22" t="str">
        <f t="shared" si="161"/>
        <v>736811</v>
      </c>
      <c r="J1474" s="22">
        <f t="shared" si="157"/>
        <v>0</v>
      </c>
      <c r="K1474" s="22"/>
      <c r="L1474" s="23"/>
      <c r="M1474" s="22"/>
      <c r="N1474" s="23"/>
      <c r="O1474" s="24"/>
      <c r="P1474" s="24"/>
      <c r="Q1474" s="24"/>
      <c r="R1474" s="24"/>
      <c r="S1474" s="24"/>
      <c r="T1474" s="24"/>
      <c r="U1474" s="41" t="str">
        <f t="shared" si="162"/>
        <v>Facility and Maintenance Supplies</v>
      </c>
      <c r="V1474" s="48">
        <f>Budget!M134</f>
        <v>0</v>
      </c>
      <c r="W1474" s="1" t="e">
        <f t="shared" si="158"/>
        <v>#VALUE!</v>
      </c>
      <c r="Z1474" s="1" t="s">
        <v>205</v>
      </c>
      <c r="AA1474" s="1">
        <v>303101</v>
      </c>
    </row>
    <row r="1475" spans="5:27" x14ac:dyDescent="0.2">
      <c r="E1475" s="4" t="e">
        <f t="shared" si="160"/>
        <v>#VALUE!</v>
      </c>
      <c r="G1475" s="9" t="e">
        <f t="shared" si="159"/>
        <v>#VALUE!</v>
      </c>
      <c r="H1475" s="9" t="s">
        <v>205</v>
      </c>
      <c r="I1475" s="22" t="str">
        <f t="shared" si="161"/>
        <v>736824</v>
      </c>
      <c r="J1475" s="22">
        <f t="shared" si="157"/>
        <v>0</v>
      </c>
      <c r="K1475" s="22"/>
      <c r="L1475" s="23"/>
      <c r="M1475" s="22"/>
      <c r="N1475" s="23"/>
      <c r="O1475" s="24"/>
      <c r="P1475" s="24"/>
      <c r="Q1475" s="24"/>
      <c r="R1475" s="24"/>
      <c r="S1475" s="24"/>
      <c r="T1475" s="24"/>
      <c r="U1475" s="41" t="str">
        <f t="shared" si="162"/>
        <v>School Property Insurance</v>
      </c>
      <c r="V1475" s="48">
        <f>Budget!M135</f>
        <v>0</v>
      </c>
      <c r="W1475" s="1" t="e">
        <f t="shared" si="158"/>
        <v>#VALUE!</v>
      </c>
      <c r="Z1475" s="1" t="s">
        <v>205</v>
      </c>
      <c r="AA1475" s="1">
        <v>303101</v>
      </c>
    </row>
    <row r="1476" spans="5:27" x14ac:dyDescent="0.2">
      <c r="E1476" s="4" t="e">
        <f t="shared" si="160"/>
        <v>#VALUE!</v>
      </c>
      <c r="G1476" s="9" t="e">
        <f t="shared" si="159"/>
        <v>#VALUE!</v>
      </c>
      <c r="H1476" s="9" t="s">
        <v>205</v>
      </c>
      <c r="I1476" s="22" t="str">
        <f t="shared" si="161"/>
        <v>746103</v>
      </c>
      <c r="J1476" s="22">
        <f t="shared" si="157"/>
        <v>0</v>
      </c>
      <c r="K1476" s="22"/>
      <c r="L1476" s="23"/>
      <c r="M1476" s="22"/>
      <c r="N1476" s="23"/>
      <c r="O1476" s="24"/>
      <c r="P1476" s="24"/>
      <c r="Q1476" s="24"/>
      <c r="R1476" s="24"/>
      <c r="S1476" s="24"/>
      <c r="T1476" s="24"/>
      <c r="U1476" s="41" t="str">
        <f t="shared" si="162"/>
        <v>Workers' Compensation Insurance</v>
      </c>
      <c r="V1476" s="48">
        <f>Budget!M136</f>
        <v>0</v>
      </c>
      <c r="W1476" s="1" t="e">
        <f t="shared" si="158"/>
        <v>#VALUE!</v>
      </c>
      <c r="Z1476" s="1" t="s">
        <v>205</v>
      </c>
      <c r="AA1476" s="1">
        <v>303101</v>
      </c>
    </row>
    <row r="1477" spans="5:27" x14ac:dyDescent="0.2">
      <c r="E1477" s="4" t="e">
        <f t="shared" si="160"/>
        <v>#VALUE!</v>
      </c>
      <c r="G1477" s="9" t="e">
        <f t="shared" si="159"/>
        <v>#VALUE!</v>
      </c>
      <c r="H1477" s="9" t="s">
        <v>205</v>
      </c>
      <c r="I1477" s="22" t="str">
        <f t="shared" si="161"/>
        <v>746502</v>
      </c>
      <c r="J1477" s="22">
        <f t="shared" si="157"/>
        <v>0</v>
      </c>
      <c r="K1477" s="22"/>
      <c r="L1477" s="23"/>
      <c r="M1477" s="22"/>
      <c r="N1477" s="23"/>
      <c r="O1477" s="24"/>
      <c r="P1477" s="24"/>
      <c r="Q1477" s="24"/>
      <c r="R1477" s="24"/>
      <c r="S1477" s="24"/>
      <c r="T1477" s="24"/>
      <c r="U1477" s="41" t="str">
        <f t="shared" si="162"/>
        <v>Vehicles</v>
      </c>
      <c r="V1477" s="48">
        <f>Budget!M137</f>
        <v>0</v>
      </c>
      <c r="W1477" s="1" t="e">
        <f t="shared" ref="W1477:W1508" si="163">$H$6</f>
        <v>#VALUE!</v>
      </c>
      <c r="Z1477" s="1" t="s">
        <v>205</v>
      </c>
      <c r="AA1477" s="1">
        <v>303101</v>
      </c>
    </row>
    <row r="1478" spans="5:27" x14ac:dyDescent="0.2">
      <c r="E1478" s="4" t="e">
        <f t="shared" si="160"/>
        <v>#VALUE!</v>
      </c>
      <c r="G1478" s="9" t="e">
        <f t="shared" si="159"/>
        <v>#VALUE!</v>
      </c>
      <c r="H1478" s="9" t="s">
        <v>205</v>
      </c>
      <c r="I1478" s="22" t="str">
        <f t="shared" si="161"/>
        <v>746505</v>
      </c>
      <c r="J1478" s="22">
        <f t="shared" ref="J1478:J1521" si="164">$D$4</f>
        <v>0</v>
      </c>
      <c r="K1478" s="22"/>
      <c r="L1478" s="23"/>
      <c r="M1478" s="22"/>
      <c r="N1478" s="23"/>
      <c r="O1478" s="24"/>
      <c r="P1478" s="24"/>
      <c r="Q1478" s="24"/>
      <c r="R1478" s="24"/>
      <c r="S1478" s="24"/>
      <c r="T1478" s="24"/>
      <c r="U1478" s="41" t="str">
        <f t="shared" si="162"/>
        <v>Automobile Insurance</v>
      </c>
      <c r="V1478" s="48">
        <f>Budget!M138</f>
        <v>0</v>
      </c>
      <c r="W1478" s="1" t="e">
        <f t="shared" si="163"/>
        <v>#VALUE!</v>
      </c>
      <c r="Z1478" s="1" t="s">
        <v>205</v>
      </c>
      <c r="AA1478" s="1">
        <v>303101</v>
      </c>
    </row>
    <row r="1479" spans="5:27" x14ac:dyDescent="0.2">
      <c r="E1479" s="4" t="e">
        <f t="shared" si="160"/>
        <v>#VALUE!</v>
      </c>
      <c r="G1479" s="9" t="e">
        <f t="shared" si="159"/>
        <v>#VALUE!</v>
      </c>
      <c r="H1479" s="9" t="s">
        <v>205</v>
      </c>
      <c r="I1479" s="22" t="str">
        <f t="shared" si="161"/>
        <v>746520</v>
      </c>
      <c r="J1479" s="22">
        <f t="shared" si="164"/>
        <v>0</v>
      </c>
      <c r="K1479" s="22"/>
      <c r="L1479" s="23"/>
      <c r="M1479" s="22"/>
      <c r="N1479" s="23"/>
      <c r="O1479" s="24"/>
      <c r="P1479" s="24"/>
      <c r="Q1479" s="24"/>
      <c r="R1479" s="24"/>
      <c r="S1479" s="24"/>
      <c r="T1479" s="24"/>
      <c r="U1479" s="41" t="str">
        <f t="shared" si="162"/>
        <v>Depreciation Expense</v>
      </c>
      <c r="V1479" s="48">
        <f>Budget!M139</f>
        <v>0</v>
      </c>
      <c r="W1479" s="1" t="e">
        <f t="shared" si="163"/>
        <v>#VALUE!</v>
      </c>
      <c r="Z1479" s="1" t="s">
        <v>205</v>
      </c>
      <c r="AA1479" s="1">
        <v>303101</v>
      </c>
    </row>
    <row r="1480" spans="5:27" x14ac:dyDescent="0.2">
      <c r="E1480" s="4" t="e">
        <f t="shared" si="160"/>
        <v>#VALUE!</v>
      </c>
      <c r="G1480" s="9" t="e">
        <f t="shared" si="159"/>
        <v>#VALUE!</v>
      </c>
      <c r="H1480" s="9" t="s">
        <v>205</v>
      </c>
      <c r="I1480" s="22" t="str">
        <f t="shared" si="161"/>
        <v>756004</v>
      </c>
      <c r="J1480" s="22">
        <f t="shared" si="164"/>
        <v>0</v>
      </c>
      <c r="K1480" s="22"/>
      <c r="L1480" s="23"/>
      <c r="M1480" s="22"/>
      <c r="N1480" s="23"/>
      <c r="O1480" s="24"/>
      <c r="P1480" s="24"/>
      <c r="Q1480" s="24"/>
      <c r="R1480" s="24"/>
      <c r="S1480" s="24"/>
      <c r="T1480" s="24"/>
      <c r="U1480" s="41" t="str">
        <f t="shared" si="162"/>
        <v>Extracurricular Salaries</v>
      </c>
      <c r="V1480" s="48">
        <f>Budget!M140</f>
        <v>0</v>
      </c>
      <c r="W1480" s="1" t="e">
        <f t="shared" si="163"/>
        <v>#VALUE!</v>
      </c>
      <c r="Z1480" s="1" t="s">
        <v>205</v>
      </c>
      <c r="AA1480" s="1">
        <v>303101</v>
      </c>
    </row>
    <row r="1481" spans="5:27" x14ac:dyDescent="0.2">
      <c r="E1481" s="4" t="e">
        <f t="shared" si="160"/>
        <v>#VALUE!</v>
      </c>
      <c r="G1481" s="9" t="e">
        <f t="shared" si="159"/>
        <v>#VALUE!</v>
      </c>
      <c r="H1481" s="9" t="s">
        <v>205</v>
      </c>
      <c r="I1481" s="22" t="str">
        <f t="shared" si="161"/>
        <v>756101</v>
      </c>
      <c r="J1481" s="22">
        <f t="shared" si="164"/>
        <v>0</v>
      </c>
      <c r="K1481" s="22"/>
      <c r="L1481" s="23"/>
      <c r="M1481" s="22"/>
      <c r="N1481" s="23"/>
      <c r="O1481" s="24"/>
      <c r="P1481" s="24"/>
      <c r="Q1481" s="24"/>
      <c r="R1481" s="24"/>
      <c r="S1481" s="24"/>
      <c r="T1481" s="24"/>
      <c r="U1481" s="41" t="str">
        <f t="shared" si="162"/>
        <v>SS Taxes, Employer Share - Extracurricular</v>
      </c>
      <c r="V1481" s="48">
        <f>Budget!M141</f>
        <v>0</v>
      </c>
      <c r="W1481" s="1" t="e">
        <f t="shared" si="163"/>
        <v>#VALUE!</v>
      </c>
      <c r="Z1481" s="1" t="s">
        <v>205</v>
      </c>
      <c r="AA1481" s="1">
        <v>303101</v>
      </c>
    </row>
    <row r="1482" spans="5:27" x14ac:dyDescent="0.2">
      <c r="E1482" s="4" t="e">
        <f t="shared" si="160"/>
        <v>#VALUE!</v>
      </c>
      <c r="G1482" s="9" t="e">
        <f t="shared" si="159"/>
        <v>#VALUE!</v>
      </c>
      <c r="H1482" s="9" t="s">
        <v>205</v>
      </c>
      <c r="I1482" s="22" t="str">
        <f t="shared" si="161"/>
        <v>756102</v>
      </c>
      <c r="J1482" s="22">
        <f t="shared" si="164"/>
        <v>0</v>
      </c>
      <c r="K1482" s="22"/>
      <c r="L1482" s="23"/>
      <c r="M1482" s="22"/>
      <c r="N1482" s="23"/>
      <c r="O1482" s="24"/>
      <c r="P1482" s="24"/>
      <c r="Q1482" s="24"/>
      <c r="R1482" s="24"/>
      <c r="S1482" s="24"/>
      <c r="T1482" s="24"/>
      <c r="U1482" s="41" t="str">
        <f t="shared" si="162"/>
        <v>Life &amp; Disability Insurance - Extracurricular</v>
      </c>
      <c r="V1482" s="48">
        <f>Budget!M142</f>
        <v>0</v>
      </c>
      <c r="W1482" s="1" t="e">
        <f t="shared" si="163"/>
        <v>#VALUE!</v>
      </c>
      <c r="Z1482" s="1" t="s">
        <v>205</v>
      </c>
      <c r="AA1482" s="1">
        <v>303101</v>
      </c>
    </row>
    <row r="1483" spans="5:27" x14ac:dyDescent="0.2">
      <c r="E1483" s="4" t="e">
        <f t="shared" si="160"/>
        <v>#VALUE!</v>
      </c>
      <c r="G1483" s="9" t="e">
        <f t="shared" ref="G1483:G1528" si="165">"BV-"&amp;J1483&amp;TEXT(E1483,"mmyy")</f>
        <v>#VALUE!</v>
      </c>
      <c r="H1483" s="9" t="s">
        <v>205</v>
      </c>
      <c r="I1483" s="22" t="str">
        <f t="shared" si="161"/>
        <v>756106</v>
      </c>
      <c r="J1483" s="22">
        <f t="shared" si="164"/>
        <v>0</v>
      </c>
      <c r="K1483" s="22"/>
      <c r="L1483" s="23"/>
      <c r="M1483" s="22"/>
      <c r="N1483" s="23"/>
      <c r="O1483" s="24"/>
      <c r="P1483" s="24"/>
      <c r="Q1483" s="24"/>
      <c r="R1483" s="24"/>
      <c r="S1483" s="24"/>
      <c r="T1483" s="24"/>
      <c r="U1483" s="41" t="str">
        <f t="shared" si="162"/>
        <v>Retirement - Extracurricular</v>
      </c>
      <c r="V1483" s="48">
        <f>Budget!M143</f>
        <v>0</v>
      </c>
      <c r="W1483" s="1" t="e">
        <f t="shared" si="163"/>
        <v>#VALUE!</v>
      </c>
      <c r="Z1483" s="1" t="s">
        <v>205</v>
      </c>
      <c r="AA1483" s="1">
        <v>303101</v>
      </c>
    </row>
    <row r="1484" spans="5:27" x14ac:dyDescent="0.2">
      <c r="E1484" s="4" t="e">
        <f t="shared" si="160"/>
        <v>#VALUE!</v>
      </c>
      <c r="G1484" s="9" t="e">
        <f t="shared" si="165"/>
        <v>#VALUE!</v>
      </c>
      <c r="H1484" s="9" t="s">
        <v>205</v>
      </c>
      <c r="I1484" s="22" t="str">
        <f t="shared" si="161"/>
        <v>756111</v>
      </c>
      <c r="J1484" s="22">
        <f t="shared" si="164"/>
        <v>0</v>
      </c>
      <c r="K1484" s="22"/>
      <c r="L1484" s="23"/>
      <c r="M1484" s="22"/>
      <c r="N1484" s="23"/>
      <c r="O1484" s="24"/>
      <c r="P1484" s="24"/>
      <c r="Q1484" s="24"/>
      <c r="R1484" s="24"/>
      <c r="S1484" s="24"/>
      <c r="T1484" s="24"/>
      <c r="U1484" s="41" t="str">
        <f t="shared" si="162"/>
        <v>Health Insurance - Extracurricular</v>
      </c>
      <c r="V1484" s="48">
        <f>Budget!M144</f>
        <v>0</v>
      </c>
      <c r="W1484" s="1" t="e">
        <f t="shared" si="163"/>
        <v>#VALUE!</v>
      </c>
      <c r="Z1484" s="1" t="s">
        <v>205</v>
      </c>
      <c r="AA1484" s="1">
        <v>303101</v>
      </c>
    </row>
    <row r="1485" spans="5:27" x14ac:dyDescent="0.2">
      <c r="E1485" s="4" t="e">
        <f t="shared" si="160"/>
        <v>#VALUE!</v>
      </c>
      <c r="G1485" s="9" t="e">
        <f t="shared" si="165"/>
        <v>#VALUE!</v>
      </c>
      <c r="H1485" s="9" t="s">
        <v>205</v>
      </c>
      <c r="I1485" s="22" t="str">
        <f t="shared" si="161"/>
        <v>756240</v>
      </c>
      <c r="J1485" s="22">
        <f t="shared" si="164"/>
        <v>0</v>
      </c>
      <c r="K1485" s="22"/>
      <c r="L1485" s="23"/>
      <c r="M1485" s="22"/>
      <c r="N1485" s="23"/>
      <c r="O1485" s="24"/>
      <c r="P1485" s="24"/>
      <c r="Q1485" s="24"/>
      <c r="R1485" s="24"/>
      <c r="S1485" s="24"/>
      <c r="T1485" s="24"/>
      <c r="U1485" s="41" t="str">
        <f t="shared" si="162"/>
        <v>Student Activities Expenditures</v>
      </c>
      <c r="V1485" s="48">
        <f>Budget!M145</f>
        <v>0</v>
      </c>
      <c r="W1485" s="1" t="e">
        <f t="shared" si="163"/>
        <v>#VALUE!</v>
      </c>
      <c r="Z1485" s="1" t="s">
        <v>205</v>
      </c>
      <c r="AA1485" s="1">
        <v>303101</v>
      </c>
    </row>
    <row r="1486" spans="5:27" x14ac:dyDescent="0.2">
      <c r="E1486" s="4" t="e">
        <f t="shared" si="160"/>
        <v>#VALUE!</v>
      </c>
      <c r="G1486" s="9" t="e">
        <f t="shared" si="165"/>
        <v>#VALUE!</v>
      </c>
      <c r="H1486" s="9" t="s">
        <v>205</v>
      </c>
      <c r="I1486" s="22" t="str">
        <f t="shared" si="161"/>
        <v>776004</v>
      </c>
      <c r="J1486" s="22">
        <f t="shared" si="164"/>
        <v>0</v>
      </c>
      <c r="K1486" s="22"/>
      <c r="L1486" s="23"/>
      <c r="M1486" s="22"/>
      <c r="N1486" s="23"/>
      <c r="O1486" s="24"/>
      <c r="P1486" s="24"/>
      <c r="Q1486" s="24"/>
      <c r="R1486" s="24"/>
      <c r="S1486" s="24"/>
      <c r="T1486" s="24"/>
      <c r="U1486" s="41" t="str">
        <f t="shared" si="162"/>
        <v>Salaries - Coaches</v>
      </c>
      <c r="V1486" s="48">
        <f>Budget!M146</f>
        <v>0</v>
      </c>
      <c r="W1486" s="1" t="e">
        <f t="shared" si="163"/>
        <v>#VALUE!</v>
      </c>
      <c r="Z1486" s="1" t="s">
        <v>205</v>
      </c>
      <c r="AA1486" s="1">
        <v>303101</v>
      </c>
    </row>
    <row r="1487" spans="5:27" x14ac:dyDescent="0.2">
      <c r="E1487" s="4" t="e">
        <f t="shared" si="160"/>
        <v>#VALUE!</v>
      </c>
      <c r="G1487" s="9" t="e">
        <f t="shared" si="165"/>
        <v>#VALUE!</v>
      </c>
      <c r="H1487" s="9" t="s">
        <v>205</v>
      </c>
      <c r="I1487" s="22" t="str">
        <f t="shared" si="161"/>
        <v>776101</v>
      </c>
      <c r="J1487" s="22">
        <f t="shared" si="164"/>
        <v>0</v>
      </c>
      <c r="K1487" s="22"/>
      <c r="L1487" s="23"/>
      <c r="M1487" s="22"/>
      <c r="N1487" s="23"/>
      <c r="O1487" s="24"/>
      <c r="P1487" s="24"/>
      <c r="Q1487" s="24"/>
      <c r="R1487" s="24"/>
      <c r="S1487" s="24"/>
      <c r="T1487" s="24"/>
      <c r="U1487" s="41" t="str">
        <f t="shared" si="162"/>
        <v>SS Taxes, Employer Share - Coaches</v>
      </c>
      <c r="V1487" s="48">
        <f>Budget!M147</f>
        <v>0</v>
      </c>
      <c r="W1487" s="1" t="e">
        <f t="shared" si="163"/>
        <v>#VALUE!</v>
      </c>
      <c r="Z1487" s="1" t="s">
        <v>205</v>
      </c>
      <c r="AA1487" s="1">
        <v>303101</v>
      </c>
    </row>
    <row r="1488" spans="5:27" x14ac:dyDescent="0.2">
      <c r="E1488" s="4" t="e">
        <f t="shared" si="160"/>
        <v>#VALUE!</v>
      </c>
      <c r="G1488" s="9" t="e">
        <f t="shared" si="165"/>
        <v>#VALUE!</v>
      </c>
      <c r="H1488" s="9" t="s">
        <v>205</v>
      </c>
      <c r="I1488" s="22" t="str">
        <f t="shared" si="161"/>
        <v>776102</v>
      </c>
      <c r="J1488" s="22">
        <f t="shared" si="164"/>
        <v>0</v>
      </c>
      <c r="K1488" s="22"/>
      <c r="L1488" s="23"/>
      <c r="M1488" s="22"/>
      <c r="N1488" s="23"/>
      <c r="O1488" s="24"/>
      <c r="P1488" s="24"/>
      <c r="Q1488" s="24"/>
      <c r="R1488" s="24"/>
      <c r="S1488" s="24"/>
      <c r="T1488" s="24"/>
      <c r="U1488" s="41" t="str">
        <f t="shared" si="162"/>
        <v>Life &amp; Disability Insurance - Coaches</v>
      </c>
      <c r="V1488" s="48">
        <f>Budget!M148</f>
        <v>0</v>
      </c>
      <c r="W1488" s="1" t="e">
        <f t="shared" si="163"/>
        <v>#VALUE!</v>
      </c>
      <c r="Z1488" s="1" t="s">
        <v>205</v>
      </c>
      <c r="AA1488" s="1">
        <v>303101</v>
      </c>
    </row>
    <row r="1489" spans="5:27" x14ac:dyDescent="0.2">
      <c r="E1489" s="4" t="e">
        <f t="shared" si="160"/>
        <v>#VALUE!</v>
      </c>
      <c r="G1489" s="9" t="e">
        <f t="shared" si="165"/>
        <v>#VALUE!</v>
      </c>
      <c r="H1489" s="9" t="s">
        <v>205</v>
      </c>
      <c r="I1489" s="22" t="str">
        <f t="shared" si="161"/>
        <v>776106</v>
      </c>
      <c r="J1489" s="22">
        <f t="shared" si="164"/>
        <v>0</v>
      </c>
      <c r="K1489" s="22"/>
      <c r="L1489" s="23"/>
      <c r="M1489" s="22"/>
      <c r="N1489" s="23"/>
      <c r="O1489" s="24"/>
      <c r="P1489" s="24"/>
      <c r="Q1489" s="24"/>
      <c r="R1489" s="24"/>
      <c r="S1489" s="24"/>
      <c r="T1489" s="24"/>
      <c r="U1489" s="41" t="str">
        <f t="shared" si="162"/>
        <v>Retirement - Coaches</v>
      </c>
      <c r="V1489" s="48">
        <f>Budget!M149</f>
        <v>0</v>
      </c>
      <c r="W1489" s="1" t="e">
        <f t="shared" si="163"/>
        <v>#VALUE!</v>
      </c>
      <c r="Z1489" s="1" t="s">
        <v>205</v>
      </c>
      <c r="AA1489" s="1">
        <v>303101</v>
      </c>
    </row>
    <row r="1490" spans="5:27" x14ac:dyDescent="0.2">
      <c r="E1490" s="4" t="e">
        <f t="shared" si="160"/>
        <v>#VALUE!</v>
      </c>
      <c r="G1490" s="9" t="e">
        <f t="shared" si="165"/>
        <v>#VALUE!</v>
      </c>
      <c r="H1490" s="9" t="s">
        <v>205</v>
      </c>
      <c r="I1490" s="22" t="str">
        <f t="shared" si="161"/>
        <v>776111</v>
      </c>
      <c r="J1490" s="22">
        <f t="shared" si="164"/>
        <v>0</v>
      </c>
      <c r="K1490" s="22"/>
      <c r="L1490" s="23"/>
      <c r="M1490" s="22"/>
      <c r="N1490" s="23"/>
      <c r="O1490" s="24"/>
      <c r="P1490" s="24"/>
      <c r="Q1490" s="24"/>
      <c r="R1490" s="24"/>
      <c r="S1490" s="24"/>
      <c r="T1490" s="24"/>
      <c r="U1490" s="41" t="str">
        <f t="shared" si="162"/>
        <v>Health Insurance - Coaches</v>
      </c>
      <c r="V1490" s="48">
        <f>Budget!M150</f>
        <v>0</v>
      </c>
      <c r="W1490" s="1" t="e">
        <f t="shared" si="163"/>
        <v>#VALUE!</v>
      </c>
      <c r="Z1490" s="1" t="s">
        <v>205</v>
      </c>
      <c r="AA1490" s="1">
        <v>303101</v>
      </c>
    </row>
    <row r="1491" spans="5:27" x14ac:dyDescent="0.2">
      <c r="E1491" s="4" t="e">
        <f t="shared" si="160"/>
        <v>#VALUE!</v>
      </c>
      <c r="G1491" s="9" t="e">
        <f t="shared" si="165"/>
        <v>#VALUE!</v>
      </c>
      <c r="H1491" s="9" t="s">
        <v>205</v>
      </c>
      <c r="I1491" s="22" t="str">
        <f t="shared" si="161"/>
        <v>776205</v>
      </c>
      <c r="J1491" s="22">
        <f t="shared" si="164"/>
        <v>0</v>
      </c>
      <c r="K1491" s="22"/>
      <c r="L1491" s="23"/>
      <c r="M1491" s="22"/>
      <c r="N1491" s="23"/>
      <c r="O1491" s="24"/>
      <c r="P1491" s="24"/>
      <c r="Q1491" s="24"/>
      <c r="R1491" s="24"/>
      <c r="S1491" s="24"/>
      <c r="T1491" s="24"/>
      <c r="U1491" s="41" t="str">
        <f t="shared" si="162"/>
        <v>Contracted Services - Athletic</v>
      </c>
      <c r="V1491" s="48">
        <f>Budget!M151</f>
        <v>0</v>
      </c>
      <c r="W1491" s="1" t="e">
        <f t="shared" si="163"/>
        <v>#VALUE!</v>
      </c>
      <c r="Z1491" s="1" t="s">
        <v>205</v>
      </c>
      <c r="AA1491" s="1">
        <v>303101</v>
      </c>
    </row>
    <row r="1492" spans="5:27" x14ac:dyDescent="0.2">
      <c r="E1492" s="4" t="e">
        <f t="shared" si="160"/>
        <v>#VALUE!</v>
      </c>
      <c r="G1492" s="9" t="e">
        <f t="shared" si="165"/>
        <v>#VALUE!</v>
      </c>
      <c r="H1492" s="9" t="s">
        <v>205</v>
      </c>
      <c r="I1492" s="22" t="str">
        <f t="shared" si="161"/>
        <v>776350</v>
      </c>
      <c r="J1492" s="22">
        <f t="shared" si="164"/>
        <v>0</v>
      </c>
      <c r="K1492" s="22"/>
      <c r="L1492" s="23"/>
      <c r="M1492" s="22"/>
      <c r="N1492" s="23"/>
      <c r="O1492" s="24"/>
      <c r="P1492" s="24"/>
      <c r="Q1492" s="24"/>
      <c r="R1492" s="24"/>
      <c r="S1492" s="24"/>
      <c r="T1492" s="24"/>
      <c r="U1492" s="41" t="str">
        <f t="shared" si="162"/>
        <v>Athletic Expenditures</v>
      </c>
      <c r="V1492" s="48">
        <f>Budget!M152</f>
        <v>0</v>
      </c>
      <c r="W1492" s="1" t="e">
        <f t="shared" si="163"/>
        <v>#VALUE!</v>
      </c>
      <c r="Z1492" s="1" t="s">
        <v>205</v>
      </c>
      <c r="AA1492" s="1">
        <v>303101</v>
      </c>
    </row>
    <row r="1493" spans="5:27" x14ac:dyDescent="0.2">
      <c r="E1493" s="4" t="e">
        <f t="shared" si="160"/>
        <v>#VALUE!</v>
      </c>
      <c r="G1493" s="9" t="e">
        <f t="shared" si="165"/>
        <v>#VALUE!</v>
      </c>
      <c r="H1493" s="9" t="s">
        <v>205</v>
      </c>
      <c r="I1493" s="22" t="str">
        <f t="shared" si="161"/>
        <v>781004</v>
      </c>
      <c r="J1493" s="22">
        <f t="shared" si="164"/>
        <v>0</v>
      </c>
      <c r="K1493" s="22"/>
      <c r="L1493" s="23"/>
      <c r="M1493" s="22"/>
      <c r="N1493" s="23"/>
      <c r="O1493" s="24"/>
      <c r="P1493" s="24"/>
      <c r="Q1493" s="24"/>
      <c r="R1493" s="24"/>
      <c r="S1493" s="24"/>
      <c r="T1493" s="24"/>
      <c r="U1493" s="41" t="str">
        <f t="shared" si="162"/>
        <v>Salaries - Cafeteria</v>
      </c>
      <c r="V1493" s="48">
        <f>Budget!M153</f>
        <v>0</v>
      </c>
      <c r="W1493" s="1" t="e">
        <f t="shared" si="163"/>
        <v>#VALUE!</v>
      </c>
      <c r="Z1493" s="1" t="s">
        <v>205</v>
      </c>
      <c r="AA1493" s="1">
        <v>303101</v>
      </c>
    </row>
    <row r="1494" spans="5:27" x14ac:dyDescent="0.2">
      <c r="E1494" s="4" t="e">
        <f t="shared" si="160"/>
        <v>#VALUE!</v>
      </c>
      <c r="G1494" s="9" t="e">
        <f t="shared" si="165"/>
        <v>#VALUE!</v>
      </c>
      <c r="H1494" s="9" t="s">
        <v>205</v>
      </c>
      <c r="I1494" s="22" t="str">
        <f t="shared" si="161"/>
        <v>781101</v>
      </c>
      <c r="J1494" s="22">
        <f t="shared" si="164"/>
        <v>0</v>
      </c>
      <c r="K1494" s="22"/>
      <c r="L1494" s="23"/>
      <c r="M1494" s="22"/>
      <c r="N1494" s="23"/>
      <c r="O1494" s="24"/>
      <c r="P1494" s="24"/>
      <c r="Q1494" s="24"/>
      <c r="R1494" s="24"/>
      <c r="S1494" s="24"/>
      <c r="T1494" s="24"/>
      <c r="U1494" s="41" t="str">
        <f t="shared" si="162"/>
        <v>SS Taxes, Empoyer Share - Cafeteria</v>
      </c>
      <c r="V1494" s="48">
        <f>Budget!M154</f>
        <v>0</v>
      </c>
      <c r="W1494" s="1" t="e">
        <f t="shared" si="163"/>
        <v>#VALUE!</v>
      </c>
      <c r="Z1494" s="1" t="s">
        <v>205</v>
      </c>
      <c r="AA1494" s="1">
        <v>303101</v>
      </c>
    </row>
    <row r="1495" spans="5:27" x14ac:dyDescent="0.2">
      <c r="E1495" s="4" t="e">
        <f t="shared" si="160"/>
        <v>#VALUE!</v>
      </c>
      <c r="G1495" s="9" t="e">
        <f t="shared" si="165"/>
        <v>#VALUE!</v>
      </c>
      <c r="H1495" s="9" t="s">
        <v>205</v>
      </c>
      <c r="I1495" s="22" t="str">
        <f t="shared" si="161"/>
        <v>781102</v>
      </c>
      <c r="J1495" s="22">
        <f t="shared" si="164"/>
        <v>0</v>
      </c>
      <c r="K1495" s="22"/>
      <c r="L1495" s="23"/>
      <c r="M1495" s="22"/>
      <c r="N1495" s="23"/>
      <c r="O1495" s="24"/>
      <c r="P1495" s="24"/>
      <c r="Q1495" s="24"/>
      <c r="R1495" s="24"/>
      <c r="S1495" s="24"/>
      <c r="T1495" s="24"/>
      <c r="U1495" s="41" t="str">
        <f t="shared" si="162"/>
        <v>Life &amp; Disability Insurance - Cafeteria</v>
      </c>
      <c r="V1495" s="48">
        <f>Budget!M155</f>
        <v>0</v>
      </c>
      <c r="W1495" s="1" t="e">
        <f t="shared" si="163"/>
        <v>#VALUE!</v>
      </c>
      <c r="Z1495" s="1" t="s">
        <v>205</v>
      </c>
      <c r="AA1495" s="1">
        <v>303101</v>
      </c>
    </row>
    <row r="1496" spans="5:27" x14ac:dyDescent="0.2">
      <c r="E1496" s="4" t="e">
        <f t="shared" si="160"/>
        <v>#VALUE!</v>
      </c>
      <c r="G1496" s="9" t="e">
        <f t="shared" si="165"/>
        <v>#VALUE!</v>
      </c>
      <c r="H1496" s="9" t="s">
        <v>205</v>
      </c>
      <c r="I1496" s="22" t="str">
        <f t="shared" si="161"/>
        <v>781106</v>
      </c>
      <c r="J1496" s="22">
        <f t="shared" si="164"/>
        <v>0</v>
      </c>
      <c r="K1496" s="22"/>
      <c r="L1496" s="23"/>
      <c r="M1496" s="22"/>
      <c r="N1496" s="23"/>
      <c r="O1496" s="24"/>
      <c r="P1496" s="24"/>
      <c r="Q1496" s="24"/>
      <c r="R1496" s="24"/>
      <c r="S1496" s="24"/>
      <c r="T1496" s="24"/>
      <c r="U1496" s="41" t="str">
        <f t="shared" si="162"/>
        <v>Retirement-Cafeteria</v>
      </c>
      <c r="V1496" s="48">
        <f>Budget!M156</f>
        <v>0</v>
      </c>
      <c r="W1496" s="1" t="e">
        <f t="shared" si="163"/>
        <v>#VALUE!</v>
      </c>
      <c r="Z1496" s="1" t="s">
        <v>205</v>
      </c>
      <c r="AA1496" s="1">
        <v>303101</v>
      </c>
    </row>
    <row r="1497" spans="5:27" x14ac:dyDescent="0.2">
      <c r="E1497" s="4" t="e">
        <f t="shared" si="160"/>
        <v>#VALUE!</v>
      </c>
      <c r="G1497" s="9" t="e">
        <f t="shared" si="165"/>
        <v>#VALUE!</v>
      </c>
      <c r="H1497" s="9" t="s">
        <v>205</v>
      </c>
      <c r="I1497" s="22" t="str">
        <f t="shared" si="161"/>
        <v>781111</v>
      </c>
      <c r="J1497" s="22">
        <f t="shared" si="164"/>
        <v>0</v>
      </c>
      <c r="K1497" s="22"/>
      <c r="L1497" s="23"/>
      <c r="M1497" s="22"/>
      <c r="N1497" s="23"/>
      <c r="O1497" s="24"/>
      <c r="P1497" s="24"/>
      <c r="Q1497" s="24"/>
      <c r="R1497" s="24"/>
      <c r="S1497" s="24"/>
      <c r="T1497" s="24"/>
      <c r="U1497" s="41" t="str">
        <f t="shared" si="162"/>
        <v>Health Insurance - Cafeteria</v>
      </c>
      <c r="V1497" s="48">
        <f>Budget!M157</f>
        <v>0</v>
      </c>
      <c r="W1497" s="1" t="e">
        <f t="shared" si="163"/>
        <v>#VALUE!</v>
      </c>
      <c r="Z1497" s="1" t="s">
        <v>205</v>
      </c>
      <c r="AA1497" s="1">
        <v>303101</v>
      </c>
    </row>
    <row r="1498" spans="5:27" x14ac:dyDescent="0.2">
      <c r="E1498" s="4" t="e">
        <f t="shared" ref="E1498:E1561" si="166">DATE(YEAR(E1330),MONTH(E1330)+1,DAY(E1330))</f>
        <v>#VALUE!</v>
      </c>
      <c r="G1498" s="9" t="e">
        <f t="shared" si="165"/>
        <v>#VALUE!</v>
      </c>
      <c r="H1498" s="9" t="s">
        <v>205</v>
      </c>
      <c r="I1498" s="22" t="str">
        <f t="shared" si="161"/>
        <v>781320</v>
      </c>
      <c r="J1498" s="22">
        <f t="shared" si="164"/>
        <v>0</v>
      </c>
      <c r="K1498" s="22"/>
      <c r="L1498" s="23"/>
      <c r="M1498" s="22"/>
      <c r="N1498" s="23"/>
      <c r="O1498" s="24"/>
      <c r="P1498" s="24"/>
      <c r="Q1498" s="24"/>
      <c r="R1498" s="24"/>
      <c r="S1498" s="24"/>
      <c r="T1498" s="24"/>
      <c r="U1498" s="41" t="str">
        <f t="shared" si="162"/>
        <v>Supplies-Cafeteria</v>
      </c>
      <c r="V1498" s="48">
        <f>Budget!M158</f>
        <v>0</v>
      </c>
      <c r="W1498" s="1" t="e">
        <f t="shared" si="163"/>
        <v>#VALUE!</v>
      </c>
      <c r="Z1498" s="1" t="s">
        <v>205</v>
      </c>
      <c r="AA1498" s="1">
        <v>303101</v>
      </c>
    </row>
    <row r="1499" spans="5:27" x14ac:dyDescent="0.2">
      <c r="E1499" s="4" t="e">
        <f t="shared" si="166"/>
        <v>#VALUE!</v>
      </c>
      <c r="G1499" s="9" t="e">
        <f t="shared" si="165"/>
        <v>#VALUE!</v>
      </c>
      <c r="H1499" s="9" t="s">
        <v>205</v>
      </c>
      <c r="I1499" s="22" t="str">
        <f t="shared" si="161"/>
        <v>781350</v>
      </c>
      <c r="J1499" s="22">
        <f t="shared" si="164"/>
        <v>0</v>
      </c>
      <c r="K1499" s="22"/>
      <c r="L1499" s="23"/>
      <c r="M1499" s="22"/>
      <c r="N1499" s="23"/>
      <c r="O1499" s="24"/>
      <c r="P1499" s="24"/>
      <c r="Q1499" s="24"/>
      <c r="R1499" s="24"/>
      <c r="S1499" s="24"/>
      <c r="T1499" s="24"/>
      <c r="U1499" s="41" t="str">
        <f t="shared" si="162"/>
        <v>Other Expenditures-Cafeteria</v>
      </c>
      <c r="V1499" s="48">
        <f>Budget!M159</f>
        <v>0</v>
      </c>
      <c r="W1499" s="1" t="e">
        <f t="shared" si="163"/>
        <v>#VALUE!</v>
      </c>
      <c r="Z1499" s="1" t="s">
        <v>205</v>
      </c>
      <c r="AA1499" s="1">
        <v>303101</v>
      </c>
    </row>
    <row r="1500" spans="5:27" x14ac:dyDescent="0.2">
      <c r="E1500" s="4" t="e">
        <f t="shared" si="166"/>
        <v>#VALUE!</v>
      </c>
      <c r="G1500" s="9" t="e">
        <f t="shared" si="165"/>
        <v>#VALUE!</v>
      </c>
      <c r="H1500" s="9" t="s">
        <v>205</v>
      </c>
      <c r="I1500" s="22" t="str">
        <f t="shared" si="161"/>
        <v>781442</v>
      </c>
      <c r="J1500" s="22">
        <f t="shared" si="164"/>
        <v>0</v>
      </c>
      <c r="K1500" s="22"/>
      <c r="L1500" s="23"/>
      <c r="M1500" s="22"/>
      <c r="N1500" s="23"/>
      <c r="O1500" s="24"/>
      <c r="P1500" s="24"/>
      <c r="Q1500" s="24"/>
      <c r="R1500" s="24"/>
      <c r="S1500" s="24"/>
      <c r="T1500" s="24"/>
      <c r="U1500" s="41" t="str">
        <f t="shared" si="162"/>
        <v>Food and Beverage - Cafeteria</v>
      </c>
      <c r="V1500" s="48">
        <f>Budget!M160</f>
        <v>0</v>
      </c>
      <c r="W1500" s="1" t="e">
        <f t="shared" si="163"/>
        <v>#VALUE!</v>
      </c>
      <c r="Z1500" s="1" t="s">
        <v>205</v>
      </c>
      <c r="AA1500" s="1">
        <v>303101</v>
      </c>
    </row>
    <row r="1501" spans="5:27" x14ac:dyDescent="0.2">
      <c r="E1501" s="4" t="e">
        <f t="shared" si="166"/>
        <v>#VALUE!</v>
      </c>
      <c r="G1501" s="9" t="e">
        <f t="shared" si="165"/>
        <v>#VALUE!</v>
      </c>
      <c r="H1501" s="9" t="s">
        <v>205</v>
      </c>
      <c r="I1501" s="22" t="str">
        <f t="shared" si="161"/>
        <v>781701</v>
      </c>
      <c r="J1501" s="22">
        <f t="shared" si="164"/>
        <v>0</v>
      </c>
      <c r="K1501" s="22"/>
      <c r="L1501" s="23"/>
      <c r="M1501" s="22"/>
      <c r="N1501" s="23"/>
      <c r="O1501" s="24"/>
      <c r="P1501" s="24"/>
      <c r="Q1501" s="24"/>
      <c r="R1501" s="24"/>
      <c r="S1501" s="24"/>
      <c r="T1501" s="24"/>
      <c r="U1501" s="41" t="str">
        <f t="shared" si="162"/>
        <v>Equipment-Cafeteria</v>
      </c>
      <c r="V1501" s="48">
        <f>Budget!M161</f>
        <v>0</v>
      </c>
      <c r="W1501" s="1" t="e">
        <f t="shared" si="163"/>
        <v>#VALUE!</v>
      </c>
      <c r="Z1501" s="1" t="s">
        <v>205</v>
      </c>
      <c r="AA1501" s="1">
        <v>303101</v>
      </c>
    </row>
    <row r="1502" spans="5:27" x14ac:dyDescent="0.2">
      <c r="E1502" s="4" t="e">
        <f t="shared" si="166"/>
        <v>#VALUE!</v>
      </c>
      <c r="G1502" s="9" t="e">
        <f t="shared" si="165"/>
        <v>#VALUE!</v>
      </c>
      <c r="H1502" s="9" t="s">
        <v>205</v>
      </c>
      <c r="I1502" s="22" t="str">
        <f t="shared" si="161"/>
        <v>781702</v>
      </c>
      <c r="J1502" s="22">
        <f t="shared" si="164"/>
        <v>0</v>
      </c>
      <c r="K1502" s="22"/>
      <c r="L1502" s="23"/>
      <c r="M1502" s="22"/>
      <c r="N1502" s="23"/>
      <c r="O1502" s="24"/>
      <c r="P1502" s="24"/>
      <c r="Q1502" s="24"/>
      <c r="R1502" s="24"/>
      <c r="S1502" s="24"/>
      <c r="T1502" s="24"/>
      <c r="U1502" s="41" t="str">
        <f t="shared" si="162"/>
        <v>Utilities-Cafeteria</v>
      </c>
      <c r="V1502" s="48">
        <f>Budget!M162</f>
        <v>0</v>
      </c>
      <c r="W1502" s="1" t="e">
        <f t="shared" si="163"/>
        <v>#VALUE!</v>
      </c>
      <c r="Z1502" s="1" t="s">
        <v>205</v>
      </c>
      <c r="AA1502" s="1">
        <v>303101</v>
      </c>
    </row>
    <row r="1503" spans="5:27" x14ac:dyDescent="0.2">
      <c r="E1503" s="4" t="e">
        <f t="shared" si="166"/>
        <v>#VALUE!</v>
      </c>
      <c r="G1503" s="9" t="e">
        <f t="shared" si="165"/>
        <v>#VALUE!</v>
      </c>
      <c r="H1503" s="9" t="s">
        <v>205</v>
      </c>
      <c r="I1503" s="22" t="str">
        <f t="shared" si="161"/>
        <v>781703</v>
      </c>
      <c r="J1503" s="22">
        <f t="shared" si="164"/>
        <v>0</v>
      </c>
      <c r="K1503" s="22"/>
      <c r="L1503" s="23"/>
      <c r="M1503" s="22"/>
      <c r="N1503" s="23"/>
      <c r="O1503" s="24"/>
      <c r="P1503" s="24"/>
      <c r="Q1503" s="24"/>
      <c r="R1503" s="24"/>
      <c r="S1503" s="24"/>
      <c r="T1503" s="24"/>
      <c r="U1503" s="41" t="str">
        <f t="shared" si="162"/>
        <v>Repairs &amp; Maintenance-Cafeteria</v>
      </c>
      <c r="V1503" s="48">
        <f>Budget!M163</f>
        <v>0</v>
      </c>
      <c r="W1503" s="1" t="e">
        <f t="shared" si="163"/>
        <v>#VALUE!</v>
      </c>
      <c r="Z1503" s="1" t="s">
        <v>205</v>
      </c>
      <c r="AA1503" s="1">
        <v>303101</v>
      </c>
    </row>
    <row r="1504" spans="5:27" x14ac:dyDescent="0.2">
      <c r="E1504" s="4" t="e">
        <f t="shared" si="166"/>
        <v>#VALUE!</v>
      </c>
      <c r="G1504" s="9" t="e">
        <f t="shared" si="165"/>
        <v>#VALUE!</v>
      </c>
      <c r="H1504" s="9" t="s">
        <v>205</v>
      </c>
      <c r="I1504" s="22" t="str">
        <f t="shared" si="161"/>
        <v>796500</v>
      </c>
      <c r="J1504" s="22">
        <f t="shared" si="164"/>
        <v>0</v>
      </c>
      <c r="K1504" s="22"/>
      <c r="L1504" s="23"/>
      <c r="M1504" s="22"/>
      <c r="N1504" s="23"/>
      <c r="O1504" s="24"/>
      <c r="P1504" s="24"/>
      <c r="Q1504" s="24"/>
      <c r="R1504" s="24"/>
      <c r="S1504" s="24"/>
      <c r="T1504" s="24"/>
      <c r="U1504" s="41" t="str">
        <f t="shared" si="162"/>
        <v>Student Services</v>
      </c>
      <c r="V1504" s="48">
        <f>Budget!M164</f>
        <v>0</v>
      </c>
      <c r="W1504" s="1" t="e">
        <f t="shared" si="163"/>
        <v>#VALUE!</v>
      </c>
      <c r="Z1504" s="1" t="s">
        <v>205</v>
      </c>
      <c r="AA1504" s="1">
        <v>303101</v>
      </c>
    </row>
    <row r="1505" spans="5:27" x14ac:dyDescent="0.2">
      <c r="E1505" s="4" t="e">
        <f t="shared" si="166"/>
        <v>#VALUE!</v>
      </c>
      <c r="G1505" s="9" t="e">
        <f t="shared" si="165"/>
        <v>#VALUE!</v>
      </c>
      <c r="H1505" s="9" t="s">
        <v>205</v>
      </c>
      <c r="I1505" s="22" t="str">
        <f t="shared" si="161"/>
        <v>796530</v>
      </c>
      <c r="J1505" s="22">
        <f t="shared" si="164"/>
        <v>0</v>
      </c>
      <c r="K1505" s="22"/>
      <c r="L1505" s="23"/>
      <c r="M1505" s="22"/>
      <c r="N1505" s="23"/>
      <c r="O1505" s="24"/>
      <c r="P1505" s="24"/>
      <c r="Q1505" s="24"/>
      <c r="R1505" s="24"/>
      <c r="S1505" s="24"/>
      <c r="T1505" s="24"/>
      <c r="U1505" s="41" t="str">
        <f t="shared" si="162"/>
        <v>Pupil Transportation (Net)</v>
      </c>
      <c r="V1505" s="48">
        <f>Budget!M165</f>
        <v>0</v>
      </c>
      <c r="W1505" s="1" t="e">
        <f t="shared" si="163"/>
        <v>#VALUE!</v>
      </c>
      <c r="Z1505" s="1" t="s">
        <v>205</v>
      </c>
      <c r="AA1505" s="1">
        <v>303101</v>
      </c>
    </row>
    <row r="1506" spans="5:27" x14ac:dyDescent="0.2">
      <c r="E1506" s="4" t="e">
        <f t="shared" si="166"/>
        <v>#VALUE!</v>
      </c>
      <c r="G1506" s="9" t="e">
        <f t="shared" si="165"/>
        <v>#VALUE!</v>
      </c>
      <c r="H1506" s="9" t="s">
        <v>205</v>
      </c>
      <c r="I1506" s="22" t="str">
        <f t="shared" si="161"/>
        <v>816004</v>
      </c>
      <c r="J1506" s="22">
        <f t="shared" si="164"/>
        <v>0</v>
      </c>
      <c r="K1506" s="22"/>
      <c r="L1506" s="23"/>
      <c r="M1506" s="22"/>
      <c r="N1506" s="23"/>
      <c r="O1506" s="24"/>
      <c r="P1506" s="24"/>
      <c r="Q1506" s="24"/>
      <c r="R1506" s="24"/>
      <c r="S1506" s="24"/>
      <c r="T1506" s="24"/>
      <c r="U1506" s="41" t="str">
        <f t="shared" si="162"/>
        <v xml:space="preserve">Salaries - Extended Day Care </v>
      </c>
      <c r="V1506" s="48">
        <f>Budget!M166</f>
        <v>0</v>
      </c>
      <c r="W1506" s="1" t="e">
        <f t="shared" si="163"/>
        <v>#VALUE!</v>
      </c>
      <c r="Z1506" s="1" t="s">
        <v>205</v>
      </c>
      <c r="AA1506" s="1">
        <v>303101</v>
      </c>
    </row>
    <row r="1507" spans="5:27" x14ac:dyDescent="0.2">
      <c r="E1507" s="4" t="e">
        <f t="shared" si="166"/>
        <v>#VALUE!</v>
      </c>
      <c r="G1507" s="9" t="e">
        <f t="shared" si="165"/>
        <v>#VALUE!</v>
      </c>
      <c r="H1507" s="9" t="s">
        <v>205</v>
      </c>
      <c r="I1507" s="22" t="str">
        <f t="shared" si="161"/>
        <v>816101</v>
      </c>
      <c r="J1507" s="22">
        <f t="shared" si="164"/>
        <v>0</v>
      </c>
      <c r="K1507" s="22"/>
      <c r="L1507" s="23"/>
      <c r="M1507" s="22"/>
      <c r="N1507" s="23"/>
      <c r="O1507" s="24"/>
      <c r="P1507" s="24"/>
      <c r="Q1507" s="24"/>
      <c r="R1507" s="24"/>
      <c r="S1507" s="24"/>
      <c r="T1507" s="24"/>
      <c r="U1507" s="41" t="str">
        <f t="shared" si="162"/>
        <v>SS Taxes, Employer Share - Extended Day Care</v>
      </c>
      <c r="V1507" s="48">
        <f>Budget!M167</f>
        <v>0</v>
      </c>
      <c r="W1507" s="1" t="e">
        <f t="shared" si="163"/>
        <v>#VALUE!</v>
      </c>
      <c r="Z1507" s="1" t="s">
        <v>205</v>
      </c>
      <c r="AA1507" s="1">
        <v>303101</v>
      </c>
    </row>
    <row r="1508" spans="5:27" x14ac:dyDescent="0.2">
      <c r="E1508" s="4" t="e">
        <f t="shared" si="166"/>
        <v>#VALUE!</v>
      </c>
      <c r="G1508" s="9" t="e">
        <f t="shared" si="165"/>
        <v>#VALUE!</v>
      </c>
      <c r="H1508" s="9" t="s">
        <v>205</v>
      </c>
      <c r="I1508" s="22" t="str">
        <f t="shared" si="161"/>
        <v>816102</v>
      </c>
      <c r="J1508" s="22">
        <f t="shared" si="164"/>
        <v>0</v>
      </c>
      <c r="K1508" s="22"/>
      <c r="L1508" s="23"/>
      <c r="M1508" s="22"/>
      <c r="N1508" s="23"/>
      <c r="O1508" s="24"/>
      <c r="P1508" s="24"/>
      <c r="Q1508" s="24"/>
      <c r="R1508" s="24"/>
      <c r="S1508" s="24"/>
      <c r="T1508" s="24"/>
      <c r="U1508" s="41" t="str">
        <f t="shared" si="162"/>
        <v>Life &amp; Disability Insurance - Extended Day Care</v>
      </c>
      <c r="V1508" s="48">
        <f>Budget!M168</f>
        <v>0</v>
      </c>
      <c r="W1508" s="1" t="e">
        <f t="shared" si="163"/>
        <v>#VALUE!</v>
      </c>
      <c r="Z1508" s="1" t="s">
        <v>205</v>
      </c>
      <c r="AA1508" s="1">
        <v>303101</v>
      </c>
    </row>
    <row r="1509" spans="5:27" x14ac:dyDescent="0.2">
      <c r="E1509" s="4" t="e">
        <f t="shared" si="166"/>
        <v>#VALUE!</v>
      </c>
      <c r="G1509" s="9" t="e">
        <f t="shared" si="165"/>
        <v>#VALUE!</v>
      </c>
      <c r="H1509" s="9" t="s">
        <v>205</v>
      </c>
      <c r="I1509" s="22" t="str">
        <f t="shared" si="161"/>
        <v>816106</v>
      </c>
      <c r="J1509" s="22">
        <f t="shared" si="164"/>
        <v>0</v>
      </c>
      <c r="K1509" s="22"/>
      <c r="L1509" s="23"/>
      <c r="M1509" s="22"/>
      <c r="N1509" s="23"/>
      <c r="O1509" s="24"/>
      <c r="P1509" s="24"/>
      <c r="Q1509" s="24"/>
      <c r="R1509" s="24"/>
      <c r="S1509" s="24"/>
      <c r="T1509" s="24"/>
      <c r="U1509" s="41" t="str">
        <f t="shared" si="162"/>
        <v>Retirement - Extended Day Care</v>
      </c>
      <c r="V1509" s="48">
        <f>Budget!M169</f>
        <v>0</v>
      </c>
      <c r="W1509" s="1" t="e">
        <f t="shared" ref="W1509:W1522" si="167">$H$6</f>
        <v>#VALUE!</v>
      </c>
      <c r="Z1509" s="1" t="s">
        <v>205</v>
      </c>
      <c r="AA1509" s="1">
        <v>303101</v>
      </c>
    </row>
    <row r="1510" spans="5:27" x14ac:dyDescent="0.2">
      <c r="E1510" s="4" t="e">
        <f t="shared" si="166"/>
        <v>#VALUE!</v>
      </c>
      <c r="F1510" s="2"/>
      <c r="G1510" s="2" t="e">
        <f t="shared" si="165"/>
        <v>#VALUE!</v>
      </c>
      <c r="H1510" s="9" t="s">
        <v>205</v>
      </c>
      <c r="I1510" s="42" t="str">
        <f t="shared" si="161"/>
        <v>816111</v>
      </c>
      <c r="J1510" s="22">
        <f t="shared" si="164"/>
        <v>0</v>
      </c>
      <c r="K1510" s="43"/>
      <c r="L1510" s="24"/>
      <c r="M1510" s="43"/>
      <c r="N1510" s="24"/>
      <c r="O1510" s="44"/>
      <c r="P1510" s="44"/>
      <c r="Q1510" s="44"/>
      <c r="R1510" s="44"/>
      <c r="S1510" s="44"/>
      <c r="T1510" s="44"/>
      <c r="U1510" s="22" t="str">
        <f t="shared" si="162"/>
        <v>Health Insurance - Extended Day Care</v>
      </c>
      <c r="V1510" s="48">
        <f>Budget!M170</f>
        <v>0</v>
      </c>
      <c r="W1510" s="1" t="e">
        <f t="shared" si="167"/>
        <v>#VALUE!</v>
      </c>
      <c r="X1510" s="7"/>
      <c r="Y1510" s="7"/>
      <c r="Z1510" s="1" t="s">
        <v>205</v>
      </c>
      <c r="AA1510" s="1">
        <v>303101</v>
      </c>
    </row>
    <row r="1511" spans="5:27" x14ac:dyDescent="0.2">
      <c r="E1511" s="4" t="e">
        <f t="shared" si="166"/>
        <v>#VALUE!</v>
      </c>
      <c r="G1511" s="9" t="e">
        <f t="shared" si="165"/>
        <v>#VALUE!</v>
      </c>
      <c r="H1511" s="9" t="s">
        <v>205</v>
      </c>
      <c r="I1511" s="22" t="str">
        <f t="shared" si="161"/>
        <v>816320</v>
      </c>
      <c r="J1511" s="22">
        <f t="shared" si="164"/>
        <v>0</v>
      </c>
      <c r="K1511" s="22"/>
      <c r="L1511" s="23"/>
      <c r="M1511" s="22"/>
      <c r="N1511" s="23"/>
      <c r="O1511" s="24"/>
      <c r="P1511" s="24"/>
      <c r="Q1511" s="24"/>
      <c r="R1511" s="24"/>
      <c r="S1511" s="24"/>
      <c r="T1511" s="24"/>
      <c r="U1511" s="41" t="str">
        <f t="shared" si="162"/>
        <v>Supplies - Extended Day Care</v>
      </c>
      <c r="V1511" s="48">
        <f>Budget!M171</f>
        <v>0</v>
      </c>
      <c r="W1511" s="1" t="e">
        <f t="shared" si="167"/>
        <v>#VALUE!</v>
      </c>
      <c r="Z1511" s="1" t="s">
        <v>205</v>
      </c>
      <c r="AA1511" s="1">
        <v>303101</v>
      </c>
    </row>
    <row r="1512" spans="5:27" x14ac:dyDescent="0.2">
      <c r="E1512" s="4" t="e">
        <f t="shared" si="166"/>
        <v>#VALUE!</v>
      </c>
      <c r="G1512" s="9" t="e">
        <f t="shared" si="165"/>
        <v>#VALUE!</v>
      </c>
      <c r="H1512" s="9" t="s">
        <v>205</v>
      </c>
      <c r="I1512" s="22" t="str">
        <f t="shared" si="161"/>
        <v>816350</v>
      </c>
      <c r="J1512" s="22">
        <f t="shared" si="164"/>
        <v>0</v>
      </c>
      <c r="K1512" s="22"/>
      <c r="L1512" s="23"/>
      <c r="M1512" s="22"/>
      <c r="N1512" s="23"/>
      <c r="O1512" s="24"/>
      <c r="P1512" s="24"/>
      <c r="Q1512" s="24"/>
      <c r="R1512" s="24"/>
      <c r="S1512" s="24"/>
      <c r="T1512" s="24"/>
      <c r="U1512" s="41" t="str">
        <f t="shared" si="162"/>
        <v>Other Expenditures Extended Day Care</v>
      </c>
      <c r="V1512" s="48">
        <f>Budget!M172</f>
        <v>0</v>
      </c>
      <c r="W1512" s="1" t="e">
        <f t="shared" si="167"/>
        <v>#VALUE!</v>
      </c>
      <c r="Z1512" s="1" t="s">
        <v>205</v>
      </c>
      <c r="AA1512" s="1">
        <v>303101</v>
      </c>
    </row>
    <row r="1513" spans="5:27" x14ac:dyDescent="0.2">
      <c r="E1513" s="4" t="e">
        <f t="shared" si="166"/>
        <v>#VALUE!</v>
      </c>
      <c r="G1513" s="9" t="e">
        <f t="shared" si="165"/>
        <v>#VALUE!</v>
      </c>
      <c r="H1513" s="9" t="s">
        <v>205</v>
      </c>
      <c r="I1513" s="22" t="str">
        <f t="shared" si="161"/>
        <v>816422</v>
      </c>
      <c r="J1513" s="22">
        <f t="shared" si="164"/>
        <v>0</v>
      </c>
      <c r="K1513" s="22"/>
      <c r="L1513" s="23"/>
      <c r="M1513" s="22"/>
      <c r="N1513" s="23"/>
      <c r="O1513" s="24"/>
      <c r="P1513" s="24"/>
      <c r="Q1513" s="24"/>
      <c r="R1513" s="24"/>
      <c r="S1513" s="24"/>
      <c r="T1513" s="24"/>
      <c r="U1513" s="41" t="str">
        <f t="shared" si="162"/>
        <v>Food &amp; Beverages</v>
      </c>
      <c r="V1513" s="48">
        <f>Budget!M173</f>
        <v>0</v>
      </c>
      <c r="W1513" s="1" t="e">
        <f t="shared" si="167"/>
        <v>#VALUE!</v>
      </c>
      <c r="Z1513" s="1" t="s">
        <v>205</v>
      </c>
      <c r="AA1513" s="1">
        <v>303101</v>
      </c>
    </row>
    <row r="1514" spans="5:27" x14ac:dyDescent="0.2">
      <c r="E1514" s="4" t="e">
        <f t="shared" si="166"/>
        <v>#VALUE!</v>
      </c>
      <c r="G1514" s="9" t="e">
        <f t="shared" si="165"/>
        <v>#VALUE!</v>
      </c>
      <c r="H1514" s="9" t="s">
        <v>205</v>
      </c>
      <c r="I1514" s="22" t="str">
        <f t="shared" si="161"/>
        <v>839001</v>
      </c>
      <c r="J1514" s="22">
        <f t="shared" si="164"/>
        <v>0</v>
      </c>
      <c r="K1514" s="22"/>
      <c r="L1514" s="23"/>
      <c r="M1514" s="22"/>
      <c r="N1514" s="23"/>
      <c r="O1514" s="24"/>
      <c r="P1514" s="24"/>
      <c r="Q1514" s="24"/>
      <c r="R1514" s="24"/>
      <c r="S1514" s="24"/>
      <c r="T1514" s="24"/>
      <c r="U1514" s="41" t="str">
        <f t="shared" si="162"/>
        <v>Interest Payments - All Sources</v>
      </c>
      <c r="V1514" s="48">
        <f>Budget!M174</f>
        <v>0</v>
      </c>
      <c r="W1514" s="1" t="e">
        <f t="shared" si="167"/>
        <v>#VALUE!</v>
      </c>
      <c r="Z1514" s="1" t="s">
        <v>205</v>
      </c>
      <c r="AA1514" s="1">
        <v>303101</v>
      </c>
    </row>
    <row r="1515" spans="5:27" x14ac:dyDescent="0.2">
      <c r="E1515" s="4" t="e">
        <f t="shared" si="166"/>
        <v>#VALUE!</v>
      </c>
      <c r="G1515" s="9" t="e">
        <f t="shared" si="165"/>
        <v>#VALUE!</v>
      </c>
      <c r="H1515" s="9" t="s">
        <v>205</v>
      </c>
      <c r="I1515" s="22" t="str">
        <f t="shared" si="161"/>
        <v>839005</v>
      </c>
      <c r="J1515" s="22">
        <f t="shared" si="164"/>
        <v>0</v>
      </c>
      <c r="K1515" s="22"/>
      <c r="L1515" s="23"/>
      <c r="M1515" s="22"/>
      <c r="N1515" s="23"/>
      <c r="O1515" s="24"/>
      <c r="P1515" s="24"/>
      <c r="Q1515" s="24"/>
      <c r="R1515" s="24"/>
      <c r="S1515" s="24"/>
      <c r="T1515" s="24"/>
      <c r="U1515" s="41" t="str">
        <f t="shared" si="162"/>
        <v>Interest Payments - Non-Diocesan Sources</v>
      </c>
      <c r="V1515" s="48">
        <f>Budget!M175</f>
        <v>0</v>
      </c>
      <c r="W1515" s="1" t="e">
        <f t="shared" si="167"/>
        <v>#VALUE!</v>
      </c>
      <c r="Z1515" s="1" t="s">
        <v>205</v>
      </c>
      <c r="AA1515" s="1">
        <v>303101</v>
      </c>
    </row>
    <row r="1516" spans="5:27" x14ac:dyDescent="0.2">
      <c r="E1516" s="4" t="e">
        <f t="shared" si="166"/>
        <v>#VALUE!</v>
      </c>
      <c r="G1516" s="9" t="e">
        <f t="shared" si="165"/>
        <v>#VALUE!</v>
      </c>
      <c r="H1516" s="9" t="s">
        <v>205</v>
      </c>
      <c r="I1516" s="22" t="str">
        <f t="shared" si="161"/>
        <v>859310</v>
      </c>
      <c r="J1516" s="22">
        <f t="shared" si="164"/>
        <v>0</v>
      </c>
      <c r="K1516" s="22"/>
      <c r="L1516" s="23"/>
      <c r="M1516" s="22"/>
      <c r="N1516" s="23"/>
      <c r="O1516" s="24"/>
      <c r="P1516" s="24"/>
      <c r="Q1516" s="24"/>
      <c r="R1516" s="24"/>
      <c r="S1516" s="24"/>
      <c r="T1516" s="24"/>
      <c r="U1516" s="41" t="str">
        <f t="shared" si="162"/>
        <v>Capital Expense Paid to Parish</v>
      </c>
      <c r="V1516" s="48">
        <f>Budget!M176</f>
        <v>0</v>
      </c>
      <c r="W1516" s="1" t="e">
        <f t="shared" si="167"/>
        <v>#VALUE!</v>
      </c>
      <c r="Z1516" s="1" t="s">
        <v>205</v>
      </c>
      <c r="AA1516" s="1">
        <v>303101</v>
      </c>
    </row>
    <row r="1517" spans="5:27" x14ac:dyDescent="0.2">
      <c r="E1517" s="4" t="e">
        <f t="shared" si="166"/>
        <v>#VALUE!</v>
      </c>
      <c r="G1517" s="9" t="e">
        <f t="shared" si="165"/>
        <v>#VALUE!</v>
      </c>
      <c r="H1517" s="9" t="s">
        <v>205</v>
      </c>
      <c r="I1517" s="22" t="str">
        <f t="shared" si="161"/>
        <v>862062</v>
      </c>
      <c r="J1517" s="22">
        <f t="shared" si="164"/>
        <v>0</v>
      </c>
      <c r="K1517" s="22"/>
      <c r="L1517" s="23"/>
      <c r="M1517" s="22"/>
      <c r="N1517" s="23"/>
      <c r="O1517" s="24"/>
      <c r="P1517" s="24"/>
      <c r="Q1517" s="24"/>
      <c r="R1517" s="24"/>
      <c r="S1517" s="24"/>
      <c r="T1517" s="24"/>
      <c r="U1517" s="41" t="str">
        <f t="shared" si="162"/>
        <v>Unrestricted Donation Expense</v>
      </c>
      <c r="V1517" s="48">
        <f>Budget!M177</f>
        <v>0</v>
      </c>
      <c r="W1517" s="1" t="e">
        <f t="shared" si="167"/>
        <v>#VALUE!</v>
      </c>
      <c r="Z1517" s="1" t="s">
        <v>205</v>
      </c>
      <c r="AA1517" s="1">
        <v>303101</v>
      </c>
    </row>
    <row r="1518" spans="5:27" x14ac:dyDescent="0.2">
      <c r="E1518" s="4" t="e">
        <f t="shared" si="166"/>
        <v>#VALUE!</v>
      </c>
      <c r="G1518" s="9" t="e">
        <f t="shared" si="165"/>
        <v>#VALUE!</v>
      </c>
      <c r="H1518" s="9" t="s">
        <v>205</v>
      </c>
      <c r="I1518" s="22" t="str">
        <f t="shared" si="161"/>
        <v>862063</v>
      </c>
      <c r="J1518" s="22">
        <f t="shared" si="164"/>
        <v>0</v>
      </c>
      <c r="K1518" s="22"/>
      <c r="L1518" s="23"/>
      <c r="M1518" s="22"/>
      <c r="N1518" s="23"/>
      <c r="O1518" s="24"/>
      <c r="P1518" s="24"/>
      <c r="Q1518" s="24"/>
      <c r="R1518" s="24"/>
      <c r="S1518" s="24"/>
      <c r="T1518" s="24"/>
      <c r="U1518" s="41" t="str">
        <f t="shared" si="162"/>
        <v>Fundraising - Pledges</v>
      </c>
      <c r="V1518" s="48">
        <f>Budget!M178</f>
        <v>0</v>
      </c>
      <c r="W1518" s="1" t="e">
        <f t="shared" si="167"/>
        <v>#VALUE!</v>
      </c>
      <c r="Z1518" s="1" t="s">
        <v>205</v>
      </c>
      <c r="AA1518" s="1">
        <v>303101</v>
      </c>
    </row>
    <row r="1519" spans="5:27" x14ac:dyDescent="0.2">
      <c r="E1519" s="4" t="e">
        <f t="shared" si="166"/>
        <v>#VALUE!</v>
      </c>
      <c r="G1519" s="9" t="e">
        <f t="shared" si="165"/>
        <v>#VALUE!</v>
      </c>
      <c r="H1519" s="9" t="s">
        <v>205</v>
      </c>
      <c r="I1519" s="22" t="str">
        <f t="shared" si="161"/>
        <v>862065</v>
      </c>
      <c r="J1519" s="22">
        <f t="shared" si="164"/>
        <v>0</v>
      </c>
      <c r="K1519" s="22"/>
      <c r="L1519" s="23"/>
      <c r="M1519" s="22"/>
      <c r="N1519" s="23"/>
      <c r="O1519" s="24"/>
      <c r="P1519" s="24"/>
      <c r="Q1519" s="24"/>
      <c r="R1519" s="24"/>
      <c r="S1519" s="24"/>
      <c r="T1519" s="24"/>
      <c r="U1519" s="41" t="str">
        <f t="shared" si="162"/>
        <v>Fundraising - Athletic Complex</v>
      </c>
      <c r="V1519" s="48">
        <f>Budget!M179</f>
        <v>0</v>
      </c>
      <c r="W1519" s="1" t="e">
        <f t="shared" si="167"/>
        <v>#VALUE!</v>
      </c>
      <c r="Z1519" s="1" t="s">
        <v>205</v>
      </c>
      <c r="AA1519" s="1">
        <v>303101</v>
      </c>
    </row>
    <row r="1520" spans="5:27" x14ac:dyDescent="0.2">
      <c r="E1520" s="4" t="e">
        <f t="shared" si="166"/>
        <v>#VALUE!</v>
      </c>
      <c r="G1520" s="9" t="e">
        <f t="shared" si="165"/>
        <v>#VALUE!</v>
      </c>
      <c r="H1520" s="9" t="s">
        <v>205</v>
      </c>
      <c r="I1520" s="22" t="str">
        <f t="shared" si="161"/>
        <v>862069</v>
      </c>
      <c r="J1520" s="22">
        <f t="shared" si="164"/>
        <v>0</v>
      </c>
      <c r="K1520" s="22"/>
      <c r="L1520" s="23"/>
      <c r="M1520" s="22"/>
      <c r="N1520" s="23"/>
      <c r="O1520" s="24"/>
      <c r="P1520" s="24"/>
      <c r="Q1520" s="24"/>
      <c r="R1520" s="24"/>
      <c r="S1520" s="24"/>
      <c r="T1520" s="24"/>
      <c r="U1520" s="41" t="str">
        <f t="shared" si="162"/>
        <v>Fundraising - Misc</v>
      </c>
      <c r="V1520" s="48">
        <f>Budget!M180</f>
        <v>0</v>
      </c>
      <c r="W1520" s="1" t="e">
        <f t="shared" si="167"/>
        <v>#VALUE!</v>
      </c>
      <c r="Z1520" s="1" t="s">
        <v>205</v>
      </c>
      <c r="AA1520" s="1">
        <v>303101</v>
      </c>
    </row>
    <row r="1521" spans="5:27" x14ac:dyDescent="0.2">
      <c r="E1521" s="4" t="e">
        <f t="shared" si="166"/>
        <v>#VALUE!</v>
      </c>
      <c r="F1521" s="2"/>
      <c r="G1521" s="2" t="e">
        <f t="shared" si="165"/>
        <v>#VALUE!</v>
      </c>
      <c r="H1521" s="7" t="s">
        <v>205</v>
      </c>
      <c r="I1521" s="6">
        <f t="shared" si="161"/>
        <v>303101</v>
      </c>
      <c r="J1521" s="1">
        <f t="shared" si="164"/>
        <v>0</v>
      </c>
      <c r="K1521" s="3"/>
      <c r="M1521" s="3"/>
      <c r="O1521" s="5"/>
      <c r="P1521" s="5"/>
      <c r="Q1521" s="5"/>
      <c r="R1521" s="5"/>
      <c r="S1521" s="5"/>
      <c r="T1521" s="5"/>
      <c r="U1521" s="1" t="str">
        <f t="shared" si="162"/>
        <v>NET GAIN OR LOSS:</v>
      </c>
      <c r="V1521" s="49">
        <f>Budget!M183</f>
        <v>0</v>
      </c>
      <c r="W1521" s="1" t="e">
        <f t="shared" si="167"/>
        <v>#VALUE!</v>
      </c>
      <c r="X1521" s="7"/>
      <c r="Y1521" s="7"/>
      <c r="Z1521" s="7" t="s">
        <v>205</v>
      </c>
      <c r="AA1521" s="1">
        <v>303101</v>
      </c>
    </row>
    <row r="1522" spans="5:27" x14ac:dyDescent="0.2">
      <c r="E1522" s="4" t="e">
        <f t="shared" si="166"/>
        <v>#VALUE!</v>
      </c>
      <c r="G1522" s="9" t="e">
        <f t="shared" si="165"/>
        <v>#VALUE!</v>
      </c>
      <c r="H1522" s="9" t="s">
        <v>205</v>
      </c>
      <c r="I1522" s="19" t="str">
        <f t="shared" si="161"/>
        <v>412010</v>
      </c>
      <c r="J1522" s="19">
        <f>$D$4</f>
        <v>0</v>
      </c>
      <c r="K1522" s="19"/>
      <c r="L1522" s="20"/>
      <c r="M1522" s="19"/>
      <c r="N1522" s="20"/>
      <c r="O1522" s="21"/>
      <c r="P1522" s="21"/>
      <c r="Q1522" s="21"/>
      <c r="R1522" s="21"/>
      <c r="S1522" s="21"/>
      <c r="T1522" s="21"/>
      <c r="U1522" s="40" t="str">
        <f t="shared" si="162"/>
        <v>Cost to Educate</v>
      </c>
      <c r="V1522" s="47">
        <f>-Budget!N10</f>
        <v>0</v>
      </c>
      <c r="W1522" s="1" t="e">
        <f t="shared" si="167"/>
        <v>#VALUE!</v>
      </c>
      <c r="Z1522" s="1" t="s">
        <v>205</v>
      </c>
      <c r="AA1522" s="1">
        <v>303101</v>
      </c>
    </row>
    <row r="1523" spans="5:27" x14ac:dyDescent="0.2">
      <c r="E1523" s="4" t="e">
        <f t="shared" si="166"/>
        <v>#VALUE!</v>
      </c>
      <c r="G1523" s="9" t="e">
        <f t="shared" si="165"/>
        <v>#VALUE!</v>
      </c>
      <c r="H1523" s="9" t="s">
        <v>205</v>
      </c>
      <c r="I1523" s="19" t="str">
        <f t="shared" ref="I1523:I1586" si="168">I1355</f>
        <v>412405</v>
      </c>
      <c r="J1523" s="19">
        <f t="shared" ref="J1523:J1583" si="169">$D$4</f>
        <v>0</v>
      </c>
      <c r="K1523" s="19"/>
      <c r="L1523" s="20"/>
      <c r="M1523" s="19"/>
      <c r="N1523" s="20"/>
      <c r="O1523" s="21"/>
      <c r="P1523" s="21"/>
      <c r="Q1523" s="21"/>
      <c r="R1523" s="21"/>
      <c r="S1523" s="21"/>
      <c r="T1523" s="21"/>
      <c r="U1523" s="40" t="str">
        <f t="shared" ref="U1523:U1586" si="170">U1355</f>
        <v>Published Differential - Parishioner</v>
      </c>
      <c r="V1523" s="47">
        <f>-Budget!N11</f>
        <v>0</v>
      </c>
      <c r="W1523" s="1" t="e">
        <f t="shared" ref="W1523:W1554" si="171">$H$6</f>
        <v>#VALUE!</v>
      </c>
      <c r="Z1523" s="1" t="s">
        <v>205</v>
      </c>
      <c r="AA1523" s="1">
        <v>303101</v>
      </c>
    </row>
    <row r="1524" spans="5:27" x14ac:dyDescent="0.2">
      <c r="E1524" s="4" t="e">
        <f t="shared" si="166"/>
        <v>#VALUE!</v>
      </c>
      <c r="G1524" s="9" t="e">
        <f t="shared" si="165"/>
        <v>#VALUE!</v>
      </c>
      <c r="H1524" s="9" t="s">
        <v>205</v>
      </c>
      <c r="I1524" s="19" t="str">
        <f t="shared" si="168"/>
        <v>412410</v>
      </c>
      <c r="J1524" s="19">
        <f t="shared" si="169"/>
        <v>0</v>
      </c>
      <c r="K1524" s="19"/>
      <c r="L1524" s="20"/>
      <c r="M1524" s="19"/>
      <c r="N1524" s="20"/>
      <c r="O1524" s="21"/>
      <c r="P1524" s="21"/>
      <c r="Q1524" s="21"/>
      <c r="R1524" s="21"/>
      <c r="S1524" s="21"/>
      <c r="T1524" s="21"/>
      <c r="U1524" s="40" t="str">
        <f t="shared" si="170"/>
        <v>Published Differential - Non-Parishioner, Catholic</v>
      </c>
      <c r="V1524" s="47">
        <f>-Budget!N12</f>
        <v>0</v>
      </c>
      <c r="W1524" s="1" t="e">
        <f t="shared" si="171"/>
        <v>#VALUE!</v>
      </c>
      <c r="Z1524" s="1" t="s">
        <v>205</v>
      </c>
      <c r="AA1524" s="1">
        <v>303101</v>
      </c>
    </row>
    <row r="1525" spans="5:27" x14ac:dyDescent="0.2">
      <c r="E1525" s="4" t="e">
        <f t="shared" si="166"/>
        <v>#VALUE!</v>
      </c>
      <c r="G1525" s="9" t="e">
        <f t="shared" si="165"/>
        <v>#VALUE!</v>
      </c>
      <c r="H1525" s="9" t="s">
        <v>205</v>
      </c>
      <c r="I1525" s="19" t="str">
        <f t="shared" si="168"/>
        <v>412415</v>
      </c>
      <c r="J1525" s="19">
        <f t="shared" si="169"/>
        <v>0</v>
      </c>
      <c r="K1525" s="19"/>
      <c r="L1525" s="20"/>
      <c r="M1525" s="19"/>
      <c r="N1525" s="20"/>
      <c r="O1525" s="21"/>
      <c r="P1525" s="21"/>
      <c r="Q1525" s="21"/>
      <c r="R1525" s="21"/>
      <c r="S1525" s="21"/>
      <c r="T1525" s="21"/>
      <c r="U1525" s="40" t="str">
        <f t="shared" si="170"/>
        <v>Published Differential - Non-Catholic</v>
      </c>
      <c r="V1525" s="47">
        <f>-Budget!N13</f>
        <v>0</v>
      </c>
      <c r="W1525" s="1" t="e">
        <f t="shared" si="171"/>
        <v>#VALUE!</v>
      </c>
      <c r="Z1525" s="1" t="s">
        <v>205</v>
      </c>
      <c r="AA1525" s="1">
        <v>303101</v>
      </c>
    </row>
    <row r="1526" spans="5:27" x14ac:dyDescent="0.2">
      <c r="E1526" s="4" t="e">
        <f t="shared" si="166"/>
        <v>#VALUE!</v>
      </c>
      <c r="G1526" s="9" t="e">
        <f t="shared" si="165"/>
        <v>#VALUE!</v>
      </c>
      <c r="H1526" s="9" t="s">
        <v>205</v>
      </c>
      <c r="I1526" s="19" t="str">
        <f t="shared" si="168"/>
        <v>412420</v>
      </c>
      <c r="J1526" s="19">
        <f t="shared" si="169"/>
        <v>0</v>
      </c>
      <c r="K1526" s="19"/>
      <c r="L1526" s="20"/>
      <c r="M1526" s="19"/>
      <c r="N1526" s="20"/>
      <c r="O1526" s="21"/>
      <c r="P1526" s="21"/>
      <c r="Q1526" s="21"/>
      <c r="R1526" s="21"/>
      <c r="S1526" s="21"/>
      <c r="T1526" s="21"/>
      <c r="U1526" s="40" t="str">
        <f t="shared" si="170"/>
        <v>Published Differential - Other Status</v>
      </c>
      <c r="V1526" s="47">
        <f>-Budget!N14</f>
        <v>0</v>
      </c>
      <c r="W1526" s="1" t="e">
        <f t="shared" si="171"/>
        <v>#VALUE!</v>
      </c>
      <c r="Z1526" s="1" t="s">
        <v>205</v>
      </c>
      <c r="AA1526" s="1">
        <v>303101</v>
      </c>
    </row>
    <row r="1527" spans="5:27" x14ac:dyDescent="0.2">
      <c r="E1527" s="4" t="e">
        <f t="shared" si="166"/>
        <v>#VALUE!</v>
      </c>
      <c r="G1527" s="9" t="e">
        <f t="shared" si="165"/>
        <v>#VALUE!</v>
      </c>
      <c r="H1527" s="9" t="s">
        <v>205</v>
      </c>
      <c r="I1527" s="19" t="str">
        <f t="shared" si="168"/>
        <v>412505</v>
      </c>
      <c r="J1527" s="19">
        <f t="shared" si="169"/>
        <v>0</v>
      </c>
      <c r="K1527" s="19"/>
      <c r="L1527" s="20"/>
      <c r="M1527" s="19"/>
      <c r="N1527" s="20"/>
      <c r="O1527" s="21"/>
      <c r="P1527" s="21"/>
      <c r="Q1527" s="21"/>
      <c r="R1527" s="21"/>
      <c r="S1527" s="21"/>
      <c r="T1527" s="21"/>
      <c r="U1527" s="40" t="str">
        <f t="shared" si="170"/>
        <v>Published Discounts</v>
      </c>
      <c r="V1527" s="47">
        <f>-Budget!N15</f>
        <v>0</v>
      </c>
      <c r="W1527" s="1" t="e">
        <f t="shared" si="171"/>
        <v>#VALUE!</v>
      </c>
      <c r="Z1527" s="1" t="s">
        <v>205</v>
      </c>
      <c r="AA1527" s="1">
        <v>303101</v>
      </c>
    </row>
    <row r="1528" spans="5:27" x14ac:dyDescent="0.2">
      <c r="E1528" s="4" t="e">
        <f t="shared" si="166"/>
        <v>#VALUE!</v>
      </c>
      <c r="G1528" s="9" t="e">
        <f t="shared" si="165"/>
        <v>#VALUE!</v>
      </c>
      <c r="H1528" s="9" t="s">
        <v>205</v>
      </c>
      <c r="I1528" s="19" t="str">
        <f t="shared" si="168"/>
        <v>414001</v>
      </c>
      <c r="J1528" s="19">
        <f t="shared" si="169"/>
        <v>0</v>
      </c>
      <c r="K1528" s="19"/>
      <c r="L1528" s="20"/>
      <c r="M1528" s="19"/>
      <c r="N1528" s="20"/>
      <c r="O1528" s="21"/>
      <c r="P1528" s="21"/>
      <c r="Q1528" s="21"/>
      <c r="R1528" s="21"/>
      <c r="S1528" s="21"/>
      <c r="T1528" s="21"/>
      <c r="U1528" s="40" t="str">
        <f t="shared" si="170"/>
        <v>Tuition-Current Year, Parishioner</v>
      </c>
      <c r="V1528" s="47">
        <f>-Budget!N16</f>
        <v>0</v>
      </c>
      <c r="W1528" s="1" t="e">
        <f t="shared" si="171"/>
        <v>#VALUE!</v>
      </c>
      <c r="Z1528" s="1" t="s">
        <v>205</v>
      </c>
      <c r="AA1528" s="1">
        <v>303101</v>
      </c>
    </row>
    <row r="1529" spans="5:27" x14ac:dyDescent="0.2">
      <c r="E1529" s="4" t="e">
        <f t="shared" si="166"/>
        <v>#VALUE!</v>
      </c>
      <c r="G1529" s="9" t="e">
        <f t="shared" ref="G1529:G1587" si="172">"BV-"&amp;J1529&amp;TEXT(E1529,"mmyy")</f>
        <v>#VALUE!</v>
      </c>
      <c r="H1529" s="9" t="s">
        <v>205</v>
      </c>
      <c r="I1529" s="19" t="str">
        <f t="shared" si="168"/>
        <v>414002</v>
      </c>
      <c r="J1529" s="19">
        <f t="shared" si="169"/>
        <v>0</v>
      </c>
      <c r="K1529" s="19"/>
      <c r="L1529" s="20"/>
      <c r="M1529" s="19"/>
      <c r="N1529" s="20"/>
      <c r="O1529" s="21"/>
      <c r="P1529" s="21"/>
      <c r="Q1529" s="21"/>
      <c r="R1529" s="21"/>
      <c r="S1529" s="21"/>
      <c r="T1529" s="21"/>
      <c r="U1529" s="40" t="str">
        <f t="shared" si="170"/>
        <v>Tuition-Current Year, Non-Parishioner</v>
      </c>
      <c r="V1529" s="47">
        <f>-Budget!N17</f>
        <v>0</v>
      </c>
      <c r="W1529" s="1" t="e">
        <f t="shared" si="171"/>
        <v>#VALUE!</v>
      </c>
      <c r="Z1529" s="1" t="s">
        <v>205</v>
      </c>
      <c r="AA1529" s="1">
        <v>303101</v>
      </c>
    </row>
    <row r="1530" spans="5:27" x14ac:dyDescent="0.2">
      <c r="E1530" s="4" t="e">
        <f t="shared" si="166"/>
        <v>#VALUE!</v>
      </c>
      <c r="G1530" s="9" t="e">
        <f t="shared" si="172"/>
        <v>#VALUE!</v>
      </c>
      <c r="H1530" s="9" t="s">
        <v>205</v>
      </c>
      <c r="I1530" s="19" t="str">
        <f t="shared" si="168"/>
        <v>414003</v>
      </c>
      <c r="J1530" s="19">
        <f t="shared" si="169"/>
        <v>0</v>
      </c>
      <c r="K1530" s="19"/>
      <c r="L1530" s="20"/>
      <c r="M1530" s="19"/>
      <c r="N1530" s="20"/>
      <c r="O1530" s="21"/>
      <c r="P1530" s="21"/>
      <c r="Q1530" s="21"/>
      <c r="R1530" s="21"/>
      <c r="S1530" s="21"/>
      <c r="T1530" s="21"/>
      <c r="U1530" s="40" t="str">
        <f t="shared" si="170"/>
        <v>Tuition-Current Year, Non-Catholic</v>
      </c>
      <c r="V1530" s="47">
        <f>-Budget!N18</f>
        <v>0</v>
      </c>
      <c r="W1530" s="1" t="e">
        <f t="shared" si="171"/>
        <v>#VALUE!</v>
      </c>
      <c r="Z1530" s="1" t="s">
        <v>205</v>
      </c>
      <c r="AA1530" s="1">
        <v>303101</v>
      </c>
    </row>
    <row r="1531" spans="5:27" x14ac:dyDescent="0.2">
      <c r="E1531" s="4" t="e">
        <f t="shared" si="166"/>
        <v>#VALUE!</v>
      </c>
      <c r="G1531" s="9" t="e">
        <f t="shared" si="172"/>
        <v>#VALUE!</v>
      </c>
      <c r="H1531" s="9" t="s">
        <v>205</v>
      </c>
      <c r="I1531" s="19" t="str">
        <f t="shared" si="168"/>
        <v>414004</v>
      </c>
      <c r="J1531" s="19">
        <f t="shared" si="169"/>
        <v>0</v>
      </c>
      <c r="K1531" s="19"/>
      <c r="L1531" s="20"/>
      <c r="M1531" s="19"/>
      <c r="N1531" s="20"/>
      <c r="O1531" s="21"/>
      <c r="P1531" s="21"/>
      <c r="Q1531" s="21"/>
      <c r="R1531" s="21"/>
      <c r="S1531" s="21"/>
      <c r="T1531" s="21"/>
      <c r="U1531" s="40" t="str">
        <f t="shared" si="170"/>
        <v>Extended Day Care</v>
      </c>
      <c r="V1531" s="47">
        <f>-Budget!N19</f>
        <v>0</v>
      </c>
      <c r="W1531" s="1" t="e">
        <f t="shared" si="171"/>
        <v>#VALUE!</v>
      </c>
      <c r="Z1531" s="1" t="s">
        <v>205</v>
      </c>
      <c r="AA1531" s="1">
        <v>303101</v>
      </c>
    </row>
    <row r="1532" spans="5:27" x14ac:dyDescent="0.2">
      <c r="E1532" s="4" t="e">
        <f t="shared" si="166"/>
        <v>#VALUE!</v>
      </c>
      <c r="G1532" s="9" t="e">
        <f t="shared" si="172"/>
        <v>#VALUE!</v>
      </c>
      <c r="H1532" s="9" t="s">
        <v>205</v>
      </c>
      <c r="I1532" s="19" t="str">
        <f t="shared" si="168"/>
        <v>414005</v>
      </c>
      <c r="J1532" s="19">
        <f t="shared" si="169"/>
        <v>0</v>
      </c>
      <c r="K1532" s="19"/>
      <c r="L1532" s="20"/>
      <c r="M1532" s="19"/>
      <c r="N1532" s="20"/>
      <c r="O1532" s="21"/>
      <c r="P1532" s="21"/>
      <c r="Q1532" s="21"/>
      <c r="R1532" s="21"/>
      <c r="S1532" s="21"/>
      <c r="T1532" s="21"/>
      <c r="U1532" s="40" t="str">
        <f t="shared" si="170"/>
        <v>Tuition-Prior Year</v>
      </c>
      <c r="V1532" s="47">
        <f>-Budget!N20</f>
        <v>0</v>
      </c>
      <c r="W1532" s="1" t="e">
        <f t="shared" si="171"/>
        <v>#VALUE!</v>
      </c>
      <c r="Z1532" s="1" t="s">
        <v>205</v>
      </c>
      <c r="AA1532" s="1">
        <v>303101</v>
      </c>
    </row>
    <row r="1533" spans="5:27" x14ac:dyDescent="0.2">
      <c r="E1533" s="4" t="e">
        <f t="shared" si="166"/>
        <v>#VALUE!</v>
      </c>
      <c r="G1533" s="9" t="e">
        <f t="shared" si="172"/>
        <v>#VALUE!</v>
      </c>
      <c r="H1533" s="9" t="s">
        <v>205</v>
      </c>
      <c r="I1533" s="19" t="str">
        <f t="shared" si="168"/>
        <v>414006</v>
      </c>
      <c r="J1533" s="19">
        <f t="shared" si="169"/>
        <v>0</v>
      </c>
      <c r="K1533" s="19"/>
      <c r="L1533" s="20"/>
      <c r="M1533" s="19"/>
      <c r="N1533" s="20"/>
      <c r="O1533" s="21"/>
      <c r="P1533" s="21"/>
      <c r="Q1533" s="21"/>
      <c r="R1533" s="21"/>
      <c r="S1533" s="21"/>
      <c r="T1533" s="21"/>
      <c r="U1533" s="40" t="str">
        <f t="shared" si="170"/>
        <v>Academic Summer Session</v>
      </c>
      <c r="V1533" s="47">
        <f>-Budget!N21</f>
        <v>0</v>
      </c>
      <c r="W1533" s="1" t="e">
        <f t="shared" si="171"/>
        <v>#VALUE!</v>
      </c>
      <c r="Z1533" s="1" t="s">
        <v>205</v>
      </c>
      <c r="AA1533" s="1">
        <v>303101</v>
      </c>
    </row>
    <row r="1534" spans="5:27" x14ac:dyDescent="0.2">
      <c r="E1534" s="4" t="e">
        <f t="shared" si="166"/>
        <v>#VALUE!</v>
      </c>
      <c r="G1534" s="9" t="e">
        <f t="shared" si="172"/>
        <v>#VALUE!</v>
      </c>
      <c r="H1534" s="9" t="s">
        <v>205</v>
      </c>
      <c r="I1534" s="19" t="str">
        <f t="shared" si="168"/>
        <v>414007</v>
      </c>
      <c r="J1534" s="19">
        <f t="shared" si="169"/>
        <v>0</v>
      </c>
      <c r="K1534" s="19"/>
      <c r="L1534" s="20"/>
      <c r="M1534" s="19"/>
      <c r="N1534" s="20"/>
      <c r="O1534" s="21"/>
      <c r="P1534" s="21"/>
      <c r="Q1534" s="21"/>
      <c r="R1534" s="21"/>
      <c r="S1534" s="21"/>
      <c r="T1534" s="21"/>
      <c r="U1534" s="40" t="str">
        <f t="shared" si="170"/>
        <v>Registration Fee-Current Year</v>
      </c>
      <c r="V1534" s="47">
        <f>-Budget!N22</f>
        <v>0</v>
      </c>
      <c r="W1534" s="1" t="e">
        <f t="shared" si="171"/>
        <v>#VALUE!</v>
      </c>
      <c r="Z1534" s="1" t="s">
        <v>205</v>
      </c>
      <c r="AA1534" s="1">
        <v>303101</v>
      </c>
    </row>
    <row r="1535" spans="5:27" x14ac:dyDescent="0.2">
      <c r="E1535" s="4" t="e">
        <f t="shared" si="166"/>
        <v>#VALUE!</v>
      </c>
      <c r="G1535" s="9" t="e">
        <f t="shared" si="172"/>
        <v>#VALUE!</v>
      </c>
      <c r="H1535" s="9" t="s">
        <v>205</v>
      </c>
      <c r="I1535" s="19" t="str">
        <f t="shared" si="168"/>
        <v>414008</v>
      </c>
      <c r="J1535" s="19">
        <f t="shared" si="169"/>
        <v>0</v>
      </c>
      <c r="K1535" s="19"/>
      <c r="L1535" s="20"/>
      <c r="M1535" s="19"/>
      <c r="N1535" s="20"/>
      <c r="O1535" s="21"/>
      <c r="P1535" s="21"/>
      <c r="Q1535" s="21"/>
      <c r="R1535" s="21"/>
      <c r="S1535" s="21"/>
      <c r="T1535" s="21"/>
      <c r="U1535" s="40" t="str">
        <f t="shared" si="170"/>
        <v>Student Accident Insurance Fee</v>
      </c>
      <c r="V1535" s="47">
        <f>-Budget!N23</f>
        <v>0</v>
      </c>
      <c r="W1535" s="1" t="e">
        <f t="shared" si="171"/>
        <v>#VALUE!</v>
      </c>
      <c r="Z1535" s="1" t="s">
        <v>205</v>
      </c>
      <c r="AA1535" s="1">
        <v>303101</v>
      </c>
    </row>
    <row r="1536" spans="5:27" x14ac:dyDescent="0.2">
      <c r="E1536" s="4" t="e">
        <f t="shared" si="166"/>
        <v>#VALUE!</v>
      </c>
      <c r="G1536" s="9" t="e">
        <f t="shared" si="172"/>
        <v>#VALUE!</v>
      </c>
      <c r="H1536" s="9" t="s">
        <v>205</v>
      </c>
      <c r="I1536" s="19" t="str">
        <f t="shared" si="168"/>
        <v>414009</v>
      </c>
      <c r="J1536" s="19">
        <f t="shared" si="169"/>
        <v>0</v>
      </c>
      <c r="K1536" s="19"/>
      <c r="L1536" s="20"/>
      <c r="M1536" s="19"/>
      <c r="N1536" s="20"/>
      <c r="O1536" s="21"/>
      <c r="P1536" s="21"/>
      <c r="Q1536" s="21"/>
      <c r="R1536" s="21"/>
      <c r="S1536" s="21"/>
      <c r="T1536" s="21"/>
      <c r="U1536" s="40" t="str">
        <f t="shared" si="170"/>
        <v>Book Fee</v>
      </c>
      <c r="V1536" s="47">
        <f>-Budget!N24</f>
        <v>0</v>
      </c>
      <c r="W1536" s="1" t="e">
        <f t="shared" si="171"/>
        <v>#VALUE!</v>
      </c>
      <c r="Z1536" s="1" t="s">
        <v>205</v>
      </c>
      <c r="AA1536" s="1">
        <v>303101</v>
      </c>
    </row>
    <row r="1537" spans="5:27" x14ac:dyDescent="0.2">
      <c r="E1537" s="4" t="e">
        <f t="shared" si="166"/>
        <v>#VALUE!</v>
      </c>
      <c r="G1537" s="9" t="e">
        <f t="shared" si="172"/>
        <v>#VALUE!</v>
      </c>
      <c r="H1537" s="9" t="s">
        <v>205</v>
      </c>
      <c r="I1537" s="19" t="str">
        <f t="shared" si="168"/>
        <v>414010</v>
      </c>
      <c r="J1537" s="19">
        <f t="shared" si="169"/>
        <v>0</v>
      </c>
      <c r="K1537" s="19"/>
      <c r="L1537" s="20"/>
      <c r="M1537" s="19"/>
      <c r="N1537" s="20"/>
      <c r="O1537" s="21"/>
      <c r="P1537" s="21"/>
      <c r="Q1537" s="21"/>
      <c r="R1537" s="21"/>
      <c r="S1537" s="21"/>
      <c r="T1537" s="21"/>
      <c r="U1537" s="40" t="str">
        <f t="shared" si="170"/>
        <v>Tuition-Scholarship/Donation from Outside</v>
      </c>
      <c r="V1537" s="47">
        <f>-Budget!N25</f>
        <v>0</v>
      </c>
      <c r="W1537" s="1" t="e">
        <f t="shared" si="171"/>
        <v>#VALUE!</v>
      </c>
      <c r="Z1537" s="1" t="s">
        <v>205</v>
      </c>
      <c r="AA1537" s="1">
        <v>303101</v>
      </c>
    </row>
    <row r="1538" spans="5:27" x14ac:dyDescent="0.2">
      <c r="E1538" s="4" t="e">
        <f t="shared" si="166"/>
        <v>#VALUE!</v>
      </c>
      <c r="G1538" s="9" t="e">
        <f t="shared" si="172"/>
        <v>#VALUE!</v>
      </c>
      <c r="H1538" s="9" t="s">
        <v>205</v>
      </c>
      <c r="I1538" s="19" t="str">
        <f t="shared" si="168"/>
        <v>414011</v>
      </c>
      <c r="J1538" s="19">
        <f t="shared" si="169"/>
        <v>0</v>
      </c>
      <c r="K1538" s="19"/>
      <c r="L1538" s="20"/>
      <c r="M1538" s="19"/>
      <c r="N1538" s="20"/>
      <c r="O1538" s="21"/>
      <c r="P1538" s="21"/>
      <c r="Q1538" s="21"/>
      <c r="R1538" s="21"/>
      <c r="S1538" s="21"/>
      <c r="T1538" s="21"/>
      <c r="U1538" s="40" t="str">
        <f t="shared" si="170"/>
        <v>Tuition Insurance Fees</v>
      </c>
      <c r="V1538" s="47">
        <f>-Budget!N26</f>
        <v>0</v>
      </c>
      <c r="W1538" s="1" t="e">
        <f t="shared" si="171"/>
        <v>#VALUE!</v>
      </c>
      <c r="Z1538" s="1" t="s">
        <v>205</v>
      </c>
      <c r="AA1538" s="1">
        <v>303101</v>
      </c>
    </row>
    <row r="1539" spans="5:27" x14ac:dyDescent="0.2">
      <c r="E1539" s="4" t="e">
        <f t="shared" si="166"/>
        <v>#VALUE!</v>
      </c>
      <c r="G1539" s="9" t="e">
        <f t="shared" si="172"/>
        <v>#VALUE!</v>
      </c>
      <c r="H1539" s="9" t="s">
        <v>205</v>
      </c>
      <c r="I1539" s="19" t="str">
        <f t="shared" si="168"/>
        <v>414013</v>
      </c>
      <c r="J1539" s="19">
        <f t="shared" si="169"/>
        <v>0</v>
      </c>
      <c r="K1539" s="19"/>
      <c r="L1539" s="20"/>
      <c r="M1539" s="19"/>
      <c r="N1539" s="20"/>
      <c r="O1539" s="21"/>
      <c r="P1539" s="21"/>
      <c r="Q1539" s="21"/>
      <c r="R1539" s="21"/>
      <c r="S1539" s="21"/>
      <c r="T1539" s="21"/>
      <c r="U1539" s="40" t="str">
        <f t="shared" si="170"/>
        <v>Other Fees</v>
      </c>
      <c r="V1539" s="47">
        <f>-Budget!N27</f>
        <v>0</v>
      </c>
      <c r="W1539" s="1" t="e">
        <f t="shared" si="171"/>
        <v>#VALUE!</v>
      </c>
      <c r="Z1539" s="1" t="s">
        <v>205</v>
      </c>
      <c r="AA1539" s="1">
        <v>303101</v>
      </c>
    </row>
    <row r="1540" spans="5:27" x14ac:dyDescent="0.2">
      <c r="E1540" s="4" t="e">
        <f t="shared" si="166"/>
        <v>#VALUE!</v>
      </c>
      <c r="G1540" s="9" t="e">
        <f t="shared" si="172"/>
        <v>#VALUE!</v>
      </c>
      <c r="H1540" s="9" t="s">
        <v>205</v>
      </c>
      <c r="I1540" s="19" t="str">
        <f t="shared" si="168"/>
        <v>434010</v>
      </c>
      <c r="J1540" s="19">
        <f t="shared" si="169"/>
        <v>0</v>
      </c>
      <c r="K1540" s="19"/>
      <c r="L1540" s="20"/>
      <c r="M1540" s="19"/>
      <c r="N1540" s="20"/>
      <c r="O1540" s="21"/>
      <c r="P1540" s="21"/>
      <c r="Q1540" s="21"/>
      <c r="R1540" s="21"/>
      <c r="S1540" s="21"/>
      <c r="T1540" s="21"/>
      <c r="U1540" s="40" t="str">
        <f t="shared" si="170"/>
        <v>Tuition - Scholarship/Donation from Outside</v>
      </c>
      <c r="V1540" s="47">
        <f>-Budget!N28</f>
        <v>0</v>
      </c>
      <c r="W1540" s="1" t="e">
        <f t="shared" si="171"/>
        <v>#VALUE!</v>
      </c>
      <c r="Z1540" s="1" t="s">
        <v>205</v>
      </c>
      <c r="AA1540" s="1">
        <v>303101</v>
      </c>
    </row>
    <row r="1541" spans="5:27" x14ac:dyDescent="0.2">
      <c r="E1541" s="4" t="e">
        <f t="shared" si="166"/>
        <v>#VALUE!</v>
      </c>
      <c r="G1541" s="9" t="e">
        <f t="shared" si="172"/>
        <v>#VALUE!</v>
      </c>
      <c r="H1541" s="9" t="s">
        <v>205</v>
      </c>
      <c r="I1541" s="19" t="str">
        <f t="shared" si="168"/>
        <v>434011</v>
      </c>
      <c r="J1541" s="19">
        <f t="shared" si="169"/>
        <v>0</v>
      </c>
      <c r="K1541" s="19"/>
      <c r="L1541" s="20"/>
      <c r="M1541" s="19"/>
      <c r="N1541" s="20"/>
      <c r="O1541" s="21"/>
      <c r="P1541" s="21"/>
      <c r="Q1541" s="21"/>
      <c r="R1541" s="21"/>
      <c r="S1541" s="21"/>
      <c r="T1541" s="21"/>
      <c r="U1541" s="40" t="str">
        <f t="shared" si="170"/>
        <v>Diocesan Tuition Assistance Reduction Grants</v>
      </c>
      <c r="V1541" s="47">
        <f>-Budget!N29</f>
        <v>0</v>
      </c>
      <c r="W1541" s="1" t="e">
        <f t="shared" si="171"/>
        <v>#VALUE!</v>
      </c>
      <c r="Z1541" s="1" t="s">
        <v>205</v>
      </c>
      <c r="AA1541" s="1">
        <v>303101</v>
      </c>
    </row>
    <row r="1542" spans="5:27" x14ac:dyDescent="0.2">
      <c r="E1542" s="4" t="e">
        <f t="shared" si="166"/>
        <v>#VALUE!</v>
      </c>
      <c r="G1542" s="9" t="e">
        <f t="shared" si="172"/>
        <v>#VALUE!</v>
      </c>
      <c r="H1542" s="9" t="s">
        <v>205</v>
      </c>
      <c r="I1542" s="19" t="str">
        <f t="shared" si="168"/>
        <v>434012</v>
      </c>
      <c r="J1542" s="19">
        <f t="shared" si="169"/>
        <v>0</v>
      </c>
      <c r="K1542" s="19"/>
      <c r="L1542" s="20"/>
      <c r="M1542" s="19"/>
      <c r="N1542" s="20"/>
      <c r="O1542" s="21"/>
      <c r="P1542" s="21"/>
      <c r="Q1542" s="21"/>
      <c r="R1542" s="21"/>
      <c r="S1542" s="21"/>
      <c r="T1542" s="21"/>
      <c r="U1542" s="40" t="str">
        <f t="shared" si="170"/>
        <v>Tuition Assistance from Parish</v>
      </c>
      <c r="V1542" s="47">
        <f>-Budget!N30</f>
        <v>0</v>
      </c>
      <c r="W1542" s="1" t="e">
        <f t="shared" si="171"/>
        <v>#VALUE!</v>
      </c>
      <c r="Z1542" s="1" t="s">
        <v>205</v>
      </c>
      <c r="AA1542" s="1">
        <v>303101</v>
      </c>
    </row>
    <row r="1543" spans="5:27" x14ac:dyDescent="0.2">
      <c r="E1543" s="4" t="e">
        <f t="shared" si="166"/>
        <v>#VALUE!</v>
      </c>
      <c r="G1543" s="9" t="e">
        <f t="shared" si="172"/>
        <v>#VALUE!</v>
      </c>
      <c r="H1543" s="9" t="s">
        <v>205</v>
      </c>
      <c r="I1543" s="19" t="str">
        <f t="shared" si="168"/>
        <v>434014</v>
      </c>
      <c r="J1543" s="19">
        <f t="shared" si="169"/>
        <v>0</v>
      </c>
      <c r="K1543" s="19"/>
      <c r="L1543" s="20"/>
      <c r="M1543" s="19"/>
      <c r="N1543" s="20"/>
      <c r="O1543" s="21"/>
      <c r="P1543" s="21"/>
      <c r="Q1543" s="21"/>
      <c r="R1543" s="21"/>
      <c r="S1543" s="21"/>
      <c r="T1543" s="21"/>
      <c r="U1543" s="40" t="str">
        <f t="shared" si="170"/>
        <v>Tuition Reduction</v>
      </c>
      <c r="V1543" s="47">
        <f>-Budget!N31</f>
        <v>0</v>
      </c>
      <c r="W1543" s="1" t="e">
        <f t="shared" si="171"/>
        <v>#VALUE!</v>
      </c>
      <c r="Z1543" s="1" t="s">
        <v>205</v>
      </c>
      <c r="AA1543" s="1">
        <v>303101</v>
      </c>
    </row>
    <row r="1544" spans="5:27" x14ac:dyDescent="0.2">
      <c r="E1544" s="4" t="e">
        <f t="shared" si="166"/>
        <v>#VALUE!</v>
      </c>
      <c r="G1544" s="9" t="e">
        <f t="shared" si="172"/>
        <v>#VALUE!</v>
      </c>
      <c r="H1544" s="9" t="s">
        <v>205</v>
      </c>
      <c r="I1544" s="19" t="str">
        <f t="shared" si="168"/>
        <v>434015</v>
      </c>
      <c r="J1544" s="19">
        <f t="shared" si="169"/>
        <v>0</v>
      </c>
      <c r="K1544" s="19"/>
      <c r="L1544" s="20"/>
      <c r="M1544" s="19"/>
      <c r="N1544" s="20"/>
      <c r="O1544" s="21"/>
      <c r="P1544" s="21"/>
      <c r="Q1544" s="21"/>
      <c r="R1544" s="21"/>
      <c r="S1544" s="21"/>
      <c r="T1544" s="21"/>
      <c r="U1544" s="40" t="str">
        <f t="shared" si="170"/>
        <v>Tuition Discounts</v>
      </c>
      <c r="V1544" s="47">
        <f>-Budget!N32</f>
        <v>0</v>
      </c>
      <c r="W1544" s="1" t="e">
        <f t="shared" si="171"/>
        <v>#VALUE!</v>
      </c>
      <c r="Z1544" s="1" t="s">
        <v>205</v>
      </c>
      <c r="AA1544" s="1">
        <v>303101</v>
      </c>
    </row>
    <row r="1545" spans="5:27" x14ac:dyDescent="0.2">
      <c r="E1545" s="4" t="e">
        <f t="shared" si="166"/>
        <v>#VALUE!</v>
      </c>
      <c r="G1545" s="9" t="e">
        <f t="shared" si="172"/>
        <v>#VALUE!</v>
      </c>
      <c r="H1545" s="9" t="s">
        <v>205</v>
      </c>
      <c r="I1545" s="19" t="str">
        <f t="shared" si="168"/>
        <v>434016</v>
      </c>
      <c r="J1545" s="19">
        <f t="shared" si="169"/>
        <v>0</v>
      </c>
      <c r="K1545" s="19"/>
      <c r="L1545" s="20"/>
      <c r="M1545" s="19"/>
      <c r="N1545" s="20"/>
      <c r="O1545" s="21"/>
      <c r="P1545" s="21"/>
      <c r="Q1545" s="21"/>
      <c r="R1545" s="21"/>
      <c r="S1545" s="21"/>
      <c r="T1545" s="21"/>
      <c r="U1545" s="40" t="str">
        <f t="shared" si="170"/>
        <v>Tuition Refunds</v>
      </c>
      <c r="V1545" s="47">
        <f>-Budget!N33</f>
        <v>0</v>
      </c>
      <c r="W1545" s="1" t="e">
        <f t="shared" si="171"/>
        <v>#VALUE!</v>
      </c>
      <c r="Z1545" s="1" t="s">
        <v>205</v>
      </c>
      <c r="AA1545" s="1">
        <v>303101</v>
      </c>
    </row>
    <row r="1546" spans="5:27" x14ac:dyDescent="0.2">
      <c r="E1546" s="4" t="e">
        <f t="shared" si="166"/>
        <v>#VALUE!</v>
      </c>
      <c r="G1546" s="9" t="e">
        <f t="shared" si="172"/>
        <v>#VALUE!</v>
      </c>
      <c r="H1546" s="9" t="s">
        <v>205</v>
      </c>
      <c r="I1546" s="19" t="str">
        <f t="shared" si="168"/>
        <v>434017</v>
      </c>
      <c r="J1546" s="19">
        <f t="shared" si="169"/>
        <v>0</v>
      </c>
      <c r="K1546" s="19"/>
      <c r="L1546" s="20"/>
      <c r="M1546" s="19"/>
      <c r="N1546" s="20"/>
      <c r="O1546" s="21"/>
      <c r="P1546" s="21"/>
      <c r="Q1546" s="21"/>
      <c r="R1546" s="21"/>
      <c r="S1546" s="21"/>
      <c r="T1546" s="21"/>
      <c r="U1546" s="40" t="str">
        <f t="shared" si="170"/>
        <v>Tuition Unrecoverable</v>
      </c>
      <c r="V1546" s="47">
        <f>-Budget!N34</f>
        <v>0</v>
      </c>
      <c r="W1546" s="1" t="e">
        <f t="shared" si="171"/>
        <v>#VALUE!</v>
      </c>
      <c r="Z1546" s="1" t="s">
        <v>205</v>
      </c>
      <c r="AA1546" s="1">
        <v>303101</v>
      </c>
    </row>
    <row r="1547" spans="5:27" x14ac:dyDescent="0.2">
      <c r="E1547" s="4" t="e">
        <f t="shared" si="166"/>
        <v>#VALUE!</v>
      </c>
      <c r="G1547" s="9" t="e">
        <f t="shared" si="172"/>
        <v>#VALUE!</v>
      </c>
      <c r="H1547" s="9" t="s">
        <v>205</v>
      </c>
      <c r="I1547" s="19" t="str">
        <f t="shared" si="168"/>
        <v>454018</v>
      </c>
      <c r="J1547" s="19">
        <f t="shared" si="169"/>
        <v>0</v>
      </c>
      <c r="K1547" s="19"/>
      <c r="L1547" s="20"/>
      <c r="M1547" s="19"/>
      <c r="N1547" s="20"/>
      <c r="O1547" s="21"/>
      <c r="P1547" s="21"/>
      <c r="Q1547" s="21"/>
      <c r="R1547" s="21"/>
      <c r="S1547" s="21"/>
      <c r="T1547" s="21"/>
      <c r="U1547" s="40" t="str">
        <f t="shared" si="170"/>
        <v>Parish Subsidies</v>
      </c>
      <c r="V1547" s="47">
        <f>-Budget!N35</f>
        <v>0</v>
      </c>
      <c r="W1547" s="1" t="e">
        <f t="shared" si="171"/>
        <v>#VALUE!</v>
      </c>
      <c r="Z1547" s="1" t="s">
        <v>205</v>
      </c>
      <c r="AA1547" s="1">
        <v>303101</v>
      </c>
    </row>
    <row r="1548" spans="5:27" x14ac:dyDescent="0.2">
      <c r="E1548" s="4" t="e">
        <f t="shared" si="166"/>
        <v>#VALUE!</v>
      </c>
      <c r="G1548" s="9" t="e">
        <f t="shared" si="172"/>
        <v>#VALUE!</v>
      </c>
      <c r="H1548" s="9" t="s">
        <v>205</v>
      </c>
      <c r="I1548" s="19" t="str">
        <f t="shared" si="168"/>
        <v>454100</v>
      </c>
      <c r="J1548" s="19">
        <f t="shared" si="169"/>
        <v>0</v>
      </c>
      <c r="K1548" s="19"/>
      <c r="L1548" s="20"/>
      <c r="M1548" s="19"/>
      <c r="N1548" s="20"/>
      <c r="O1548" s="21"/>
      <c r="P1548" s="21"/>
      <c r="Q1548" s="21"/>
      <c r="R1548" s="21"/>
      <c r="S1548" s="21"/>
      <c r="T1548" s="21"/>
      <c r="U1548" s="40" t="str">
        <f t="shared" si="170"/>
        <v>Parish Tuition Assistnace</v>
      </c>
      <c r="V1548" s="47">
        <f>-Budget!N36</f>
        <v>0</v>
      </c>
      <c r="W1548" s="1" t="e">
        <f t="shared" si="171"/>
        <v>#VALUE!</v>
      </c>
      <c r="Z1548" s="1" t="s">
        <v>205</v>
      </c>
      <c r="AA1548" s="1">
        <v>303101</v>
      </c>
    </row>
    <row r="1549" spans="5:27" x14ac:dyDescent="0.2">
      <c r="E1549" s="4" t="e">
        <f t="shared" si="166"/>
        <v>#VALUE!</v>
      </c>
      <c r="G1549" s="9" t="e">
        <f t="shared" si="172"/>
        <v>#VALUE!</v>
      </c>
      <c r="H1549" s="9" t="s">
        <v>205</v>
      </c>
      <c r="I1549" s="19" t="str">
        <f t="shared" si="168"/>
        <v>454201</v>
      </c>
      <c r="J1549" s="19">
        <f t="shared" si="169"/>
        <v>0</v>
      </c>
      <c r="K1549" s="19"/>
      <c r="L1549" s="20"/>
      <c r="M1549" s="19"/>
      <c r="N1549" s="20"/>
      <c r="O1549" s="21"/>
      <c r="P1549" s="21"/>
      <c r="Q1549" s="21"/>
      <c r="R1549" s="21"/>
      <c r="S1549" s="21"/>
      <c r="T1549" s="21"/>
      <c r="U1549" s="40" t="str">
        <f t="shared" si="170"/>
        <v>Bishops Annual Appeal (BAA)</v>
      </c>
      <c r="V1549" s="47">
        <f>-Budget!N37</f>
        <v>0</v>
      </c>
      <c r="W1549" s="1" t="e">
        <f t="shared" si="171"/>
        <v>#VALUE!</v>
      </c>
      <c r="Z1549" s="1" t="s">
        <v>205</v>
      </c>
      <c r="AA1549" s="1">
        <v>303101</v>
      </c>
    </row>
    <row r="1550" spans="5:27" x14ac:dyDescent="0.2">
      <c r="E1550" s="4" t="e">
        <f t="shared" si="166"/>
        <v>#VALUE!</v>
      </c>
      <c r="G1550" s="9" t="e">
        <f t="shared" si="172"/>
        <v>#VALUE!</v>
      </c>
      <c r="H1550" s="9" t="s">
        <v>205</v>
      </c>
      <c r="I1550" s="19" t="str">
        <f t="shared" si="168"/>
        <v>454203</v>
      </c>
      <c r="J1550" s="19">
        <f t="shared" si="169"/>
        <v>0</v>
      </c>
      <c r="K1550" s="19"/>
      <c r="L1550" s="20"/>
      <c r="M1550" s="19"/>
      <c r="N1550" s="20"/>
      <c r="O1550" s="21"/>
      <c r="P1550" s="21"/>
      <c r="Q1550" s="21"/>
      <c r="R1550" s="21"/>
      <c r="S1550" s="21"/>
      <c r="T1550" s="21"/>
      <c r="U1550" s="40" t="str">
        <f t="shared" si="170"/>
        <v>Black and Indian Home Missions</v>
      </c>
      <c r="V1550" s="47">
        <f>-Budget!N38</f>
        <v>0</v>
      </c>
      <c r="W1550" s="1" t="e">
        <f t="shared" si="171"/>
        <v>#VALUE!</v>
      </c>
      <c r="Z1550" s="1" t="s">
        <v>205</v>
      </c>
      <c r="AA1550" s="1">
        <v>303101</v>
      </c>
    </row>
    <row r="1551" spans="5:27" x14ac:dyDescent="0.2">
      <c r="E1551" s="4" t="e">
        <f t="shared" si="166"/>
        <v>#VALUE!</v>
      </c>
      <c r="G1551" s="9" t="e">
        <f t="shared" si="172"/>
        <v>#VALUE!</v>
      </c>
      <c r="H1551" s="9" t="s">
        <v>205</v>
      </c>
      <c r="I1551" s="19" t="str">
        <f t="shared" si="168"/>
        <v>474206</v>
      </c>
      <c r="J1551" s="19">
        <f t="shared" si="169"/>
        <v>0</v>
      </c>
      <c r="K1551" s="19"/>
      <c r="L1551" s="20"/>
      <c r="M1551" s="19"/>
      <c r="N1551" s="20"/>
      <c r="O1551" s="21"/>
      <c r="P1551" s="21"/>
      <c r="Q1551" s="21"/>
      <c r="R1551" s="21"/>
      <c r="S1551" s="21"/>
      <c r="T1551" s="21"/>
      <c r="U1551" s="40" t="str">
        <f t="shared" si="170"/>
        <v>Gifts/Donations/Bequests - Unrestricted</v>
      </c>
      <c r="V1551" s="47">
        <f>-Budget!N39</f>
        <v>0</v>
      </c>
      <c r="W1551" s="1" t="e">
        <f t="shared" si="171"/>
        <v>#VALUE!</v>
      </c>
      <c r="Z1551" s="1" t="s">
        <v>205</v>
      </c>
      <c r="AA1551" s="1">
        <v>303101</v>
      </c>
    </row>
    <row r="1552" spans="5:27" x14ac:dyDescent="0.2">
      <c r="E1552" s="4" t="e">
        <f t="shared" si="166"/>
        <v>#VALUE!</v>
      </c>
      <c r="G1552" s="9" t="e">
        <f t="shared" si="172"/>
        <v>#VALUE!</v>
      </c>
      <c r="H1552" s="9" t="s">
        <v>205</v>
      </c>
      <c r="I1552" s="19" t="str">
        <f t="shared" si="168"/>
        <v>474211</v>
      </c>
      <c r="J1552" s="19">
        <f t="shared" si="169"/>
        <v>0</v>
      </c>
      <c r="K1552" s="19"/>
      <c r="L1552" s="20"/>
      <c r="M1552" s="19"/>
      <c r="N1552" s="20"/>
      <c r="O1552" s="21"/>
      <c r="P1552" s="21"/>
      <c r="Q1552" s="21"/>
      <c r="R1552" s="21"/>
      <c r="S1552" s="21"/>
      <c r="T1552" s="21"/>
      <c r="U1552" s="40" t="str">
        <f t="shared" si="170"/>
        <v>Gifts/Donations/Bequests - Restricted</v>
      </c>
      <c r="V1552" s="47">
        <f>-Budget!N40</f>
        <v>0</v>
      </c>
      <c r="W1552" s="1" t="e">
        <f t="shared" si="171"/>
        <v>#VALUE!</v>
      </c>
      <c r="Z1552" s="1" t="s">
        <v>205</v>
      </c>
      <c r="AA1552" s="1">
        <v>303101</v>
      </c>
    </row>
    <row r="1553" spans="5:27" x14ac:dyDescent="0.2">
      <c r="E1553" s="4" t="e">
        <f t="shared" si="166"/>
        <v>#VALUE!</v>
      </c>
      <c r="G1553" s="9" t="e">
        <f t="shared" si="172"/>
        <v>#VALUE!</v>
      </c>
      <c r="H1553" s="9" t="s">
        <v>205</v>
      </c>
      <c r="I1553" s="19" t="str">
        <f t="shared" si="168"/>
        <v>474230</v>
      </c>
      <c r="J1553" s="19">
        <f t="shared" si="169"/>
        <v>0</v>
      </c>
      <c r="K1553" s="19"/>
      <c r="L1553" s="20"/>
      <c r="M1553" s="19"/>
      <c r="N1553" s="20"/>
      <c r="O1553" s="21"/>
      <c r="P1553" s="21"/>
      <c r="Q1553" s="21"/>
      <c r="R1553" s="21"/>
      <c r="S1553" s="21"/>
      <c r="T1553" s="21"/>
      <c r="U1553" s="40" t="str">
        <f t="shared" si="170"/>
        <v>Parents' Organizations</v>
      </c>
      <c r="V1553" s="47">
        <f>-Budget!N41</f>
        <v>0</v>
      </c>
      <c r="W1553" s="1" t="e">
        <f t="shared" si="171"/>
        <v>#VALUE!</v>
      </c>
      <c r="Z1553" s="1" t="s">
        <v>205</v>
      </c>
      <c r="AA1553" s="1">
        <v>303101</v>
      </c>
    </row>
    <row r="1554" spans="5:27" x14ac:dyDescent="0.2">
      <c r="E1554" s="4" t="e">
        <f t="shared" si="166"/>
        <v>#VALUE!</v>
      </c>
      <c r="G1554" s="9" t="e">
        <f t="shared" si="172"/>
        <v>#VALUE!</v>
      </c>
      <c r="H1554" s="9" t="s">
        <v>205</v>
      </c>
      <c r="I1554" s="19" t="str">
        <f t="shared" si="168"/>
        <v>474231</v>
      </c>
      <c r="J1554" s="19">
        <f t="shared" si="169"/>
        <v>0</v>
      </c>
      <c r="K1554" s="19"/>
      <c r="L1554" s="20"/>
      <c r="M1554" s="19"/>
      <c r="N1554" s="20"/>
      <c r="O1554" s="21"/>
      <c r="P1554" s="21"/>
      <c r="Q1554" s="21"/>
      <c r="R1554" s="21"/>
      <c r="S1554" s="21"/>
      <c r="T1554" s="21"/>
      <c r="U1554" s="40" t="str">
        <f t="shared" si="170"/>
        <v>Student Fund Raising (Net)</v>
      </c>
      <c r="V1554" s="47">
        <f>-Budget!N42</f>
        <v>0</v>
      </c>
      <c r="W1554" s="1" t="e">
        <f t="shared" si="171"/>
        <v>#VALUE!</v>
      </c>
      <c r="Z1554" s="1" t="s">
        <v>205</v>
      </c>
      <c r="AA1554" s="1">
        <v>303101</v>
      </c>
    </row>
    <row r="1555" spans="5:27" x14ac:dyDescent="0.2">
      <c r="E1555" s="4" t="e">
        <f t="shared" si="166"/>
        <v>#VALUE!</v>
      </c>
      <c r="G1555" s="9" t="e">
        <f t="shared" si="172"/>
        <v>#VALUE!</v>
      </c>
      <c r="H1555" s="9" t="s">
        <v>205</v>
      </c>
      <c r="I1555" s="19" t="str">
        <f t="shared" si="168"/>
        <v>474232</v>
      </c>
      <c r="J1555" s="19">
        <f t="shared" si="169"/>
        <v>0</v>
      </c>
      <c r="K1555" s="19"/>
      <c r="L1555" s="20"/>
      <c r="M1555" s="19"/>
      <c r="N1555" s="20"/>
      <c r="O1555" s="21"/>
      <c r="P1555" s="21"/>
      <c r="Q1555" s="21"/>
      <c r="R1555" s="21"/>
      <c r="S1555" s="21"/>
      <c r="T1555" s="21"/>
      <c r="U1555" s="40" t="str">
        <f t="shared" si="170"/>
        <v>Special Fund Raising Events (Net)</v>
      </c>
      <c r="V1555" s="47">
        <f>-Budget!N43</f>
        <v>0</v>
      </c>
      <c r="W1555" s="1" t="e">
        <f t="shared" ref="W1555:W1583" si="173">$H$6</f>
        <v>#VALUE!</v>
      </c>
      <c r="Z1555" s="1" t="s">
        <v>205</v>
      </c>
      <c r="AA1555" s="1">
        <v>303101</v>
      </c>
    </row>
    <row r="1556" spans="5:27" x14ac:dyDescent="0.2">
      <c r="E1556" s="4" t="e">
        <f t="shared" si="166"/>
        <v>#VALUE!</v>
      </c>
      <c r="G1556" s="9" t="e">
        <f t="shared" si="172"/>
        <v>#VALUE!</v>
      </c>
      <c r="H1556" s="9" t="s">
        <v>205</v>
      </c>
      <c r="I1556" s="19" t="str">
        <f t="shared" si="168"/>
        <v>474270</v>
      </c>
      <c r="J1556" s="19">
        <f t="shared" si="169"/>
        <v>0</v>
      </c>
      <c r="K1556" s="19"/>
      <c r="L1556" s="20"/>
      <c r="M1556" s="19"/>
      <c r="N1556" s="20"/>
      <c r="O1556" s="21"/>
      <c r="P1556" s="21"/>
      <c r="Q1556" s="21"/>
      <c r="R1556" s="21"/>
      <c r="S1556" s="21"/>
      <c r="T1556" s="21"/>
      <c r="U1556" s="40" t="str">
        <f t="shared" si="170"/>
        <v>School Development</v>
      </c>
      <c r="V1556" s="47">
        <f>-Budget!N44</f>
        <v>0</v>
      </c>
      <c r="W1556" s="1" t="e">
        <f t="shared" si="173"/>
        <v>#VALUE!</v>
      </c>
      <c r="Z1556" s="1" t="s">
        <v>205</v>
      </c>
      <c r="AA1556" s="1">
        <v>303101</v>
      </c>
    </row>
    <row r="1557" spans="5:27" x14ac:dyDescent="0.2">
      <c r="E1557" s="4" t="e">
        <f t="shared" si="166"/>
        <v>#VALUE!</v>
      </c>
      <c r="G1557" s="9" t="e">
        <f t="shared" si="172"/>
        <v>#VALUE!</v>
      </c>
      <c r="H1557" s="9" t="s">
        <v>205</v>
      </c>
      <c r="I1557" s="19" t="str">
        <f t="shared" si="168"/>
        <v>474414</v>
      </c>
      <c r="J1557" s="19">
        <f t="shared" si="169"/>
        <v>0</v>
      </c>
      <c r="K1557" s="19"/>
      <c r="L1557" s="20"/>
      <c r="M1557" s="19"/>
      <c r="N1557" s="20"/>
      <c r="O1557" s="21"/>
      <c r="P1557" s="21"/>
      <c r="Q1557" s="21"/>
      <c r="R1557" s="21"/>
      <c r="S1557" s="21"/>
      <c r="T1557" s="21"/>
      <c r="U1557" s="40" t="str">
        <f t="shared" si="170"/>
        <v>Income from Endowments</v>
      </c>
      <c r="V1557" s="47">
        <f>-Budget!N45</f>
        <v>0</v>
      </c>
      <c r="W1557" s="1" t="e">
        <f t="shared" si="173"/>
        <v>#VALUE!</v>
      </c>
      <c r="Z1557" s="1" t="s">
        <v>205</v>
      </c>
      <c r="AA1557" s="1">
        <v>303101</v>
      </c>
    </row>
    <row r="1558" spans="5:27" x14ac:dyDescent="0.2">
      <c r="E1558" s="4" t="e">
        <f t="shared" si="166"/>
        <v>#VALUE!</v>
      </c>
      <c r="G1558" s="9" t="e">
        <f t="shared" si="172"/>
        <v>#VALUE!</v>
      </c>
      <c r="H1558" s="9" t="s">
        <v>205</v>
      </c>
      <c r="I1558" s="19" t="str">
        <f t="shared" si="168"/>
        <v>474505</v>
      </c>
      <c r="J1558" s="19">
        <f t="shared" si="169"/>
        <v>0</v>
      </c>
      <c r="K1558" s="19"/>
      <c r="L1558" s="20"/>
      <c r="M1558" s="19"/>
      <c r="N1558" s="20"/>
      <c r="O1558" s="21"/>
      <c r="P1558" s="21"/>
      <c r="Q1558" s="21"/>
      <c r="R1558" s="21"/>
      <c r="S1558" s="21"/>
      <c r="T1558" s="21"/>
      <c r="U1558" s="40" t="str">
        <f t="shared" si="170"/>
        <v>Realized Gain (Loss) on Sale of Investments</v>
      </c>
      <c r="V1558" s="47">
        <f>-Budget!N46</f>
        <v>0</v>
      </c>
      <c r="W1558" s="1" t="e">
        <f t="shared" si="173"/>
        <v>#VALUE!</v>
      </c>
      <c r="Z1558" s="1" t="s">
        <v>205</v>
      </c>
      <c r="AA1558" s="1">
        <v>303101</v>
      </c>
    </row>
    <row r="1559" spans="5:27" x14ac:dyDescent="0.2">
      <c r="E1559" s="4" t="e">
        <f t="shared" si="166"/>
        <v>#VALUE!</v>
      </c>
      <c r="G1559" s="9" t="e">
        <f t="shared" si="172"/>
        <v>#VALUE!</v>
      </c>
      <c r="H1559" s="9" t="s">
        <v>205</v>
      </c>
      <c r="I1559" s="19" t="str">
        <f t="shared" si="168"/>
        <v>474605</v>
      </c>
      <c r="J1559" s="19">
        <f t="shared" si="169"/>
        <v>0</v>
      </c>
      <c r="K1559" s="19"/>
      <c r="L1559" s="20"/>
      <c r="M1559" s="19"/>
      <c r="N1559" s="20"/>
      <c r="O1559" s="21"/>
      <c r="P1559" s="21"/>
      <c r="Q1559" s="21"/>
      <c r="R1559" s="21"/>
      <c r="S1559" s="21"/>
      <c r="T1559" s="21"/>
      <c r="U1559" s="40" t="str">
        <f t="shared" si="170"/>
        <v>Unrealized Gain (Loss) on Investments</v>
      </c>
      <c r="V1559" s="47">
        <f>-Budget!N47</f>
        <v>0</v>
      </c>
      <c r="W1559" s="1" t="e">
        <f t="shared" si="173"/>
        <v>#VALUE!</v>
      </c>
      <c r="Z1559" s="1" t="s">
        <v>205</v>
      </c>
      <c r="AA1559" s="1">
        <v>303101</v>
      </c>
    </row>
    <row r="1560" spans="5:27" x14ac:dyDescent="0.2">
      <c r="E1560" s="4" t="e">
        <f t="shared" si="166"/>
        <v>#VALUE!</v>
      </c>
      <c r="G1560" s="9" t="e">
        <f t="shared" si="172"/>
        <v>#VALUE!</v>
      </c>
      <c r="H1560" s="9" t="s">
        <v>205</v>
      </c>
      <c r="I1560" s="19" t="str">
        <f t="shared" si="168"/>
        <v>494214</v>
      </c>
      <c r="J1560" s="19">
        <f t="shared" si="169"/>
        <v>0</v>
      </c>
      <c r="K1560" s="19"/>
      <c r="L1560" s="20"/>
      <c r="M1560" s="19"/>
      <c r="N1560" s="20"/>
      <c r="O1560" s="21"/>
      <c r="P1560" s="21"/>
      <c r="Q1560" s="21"/>
      <c r="R1560" s="21"/>
      <c r="S1560" s="21"/>
      <c r="T1560" s="21"/>
      <c r="U1560" s="40" t="str">
        <f t="shared" si="170"/>
        <v>Grants</v>
      </c>
      <c r="V1560" s="47">
        <f>-Budget!N48</f>
        <v>0</v>
      </c>
      <c r="W1560" s="1" t="e">
        <f t="shared" si="173"/>
        <v>#VALUE!</v>
      </c>
      <c r="Z1560" s="1" t="s">
        <v>205</v>
      </c>
      <c r="AA1560" s="1">
        <v>303101</v>
      </c>
    </row>
    <row r="1561" spans="5:27" x14ac:dyDescent="0.2">
      <c r="E1561" s="4" t="e">
        <f t="shared" si="166"/>
        <v>#VALUE!</v>
      </c>
      <c r="G1561" s="9" t="e">
        <f t="shared" si="172"/>
        <v>#VALUE!</v>
      </c>
      <c r="H1561" s="9" t="s">
        <v>205</v>
      </c>
      <c r="I1561" s="19" t="str">
        <f t="shared" si="168"/>
        <v>494401</v>
      </c>
      <c r="J1561" s="19">
        <f t="shared" si="169"/>
        <v>0</v>
      </c>
      <c r="K1561" s="19"/>
      <c r="L1561" s="20"/>
      <c r="M1561" s="19"/>
      <c r="N1561" s="20"/>
      <c r="O1561" s="21"/>
      <c r="P1561" s="21"/>
      <c r="Q1561" s="21"/>
      <c r="R1561" s="21"/>
      <c r="S1561" s="21"/>
      <c r="T1561" s="21"/>
      <c r="U1561" s="40" t="str">
        <f t="shared" si="170"/>
        <v>Insurance Settlements</v>
      </c>
      <c r="V1561" s="47">
        <f>-Budget!N49</f>
        <v>0</v>
      </c>
      <c r="W1561" s="1" t="e">
        <f t="shared" si="173"/>
        <v>#VALUE!</v>
      </c>
      <c r="Z1561" s="1" t="s">
        <v>205</v>
      </c>
      <c r="AA1561" s="1">
        <v>303101</v>
      </c>
    </row>
    <row r="1562" spans="5:27" x14ac:dyDescent="0.2">
      <c r="E1562" s="4" t="e">
        <f t="shared" ref="E1562:E1625" si="174">DATE(YEAR(E1394),MONTH(E1394)+1,DAY(E1394))</f>
        <v>#VALUE!</v>
      </c>
      <c r="G1562" s="9" t="e">
        <f t="shared" si="172"/>
        <v>#VALUE!</v>
      </c>
      <c r="H1562" s="9" t="s">
        <v>205</v>
      </c>
      <c r="I1562" s="19" t="str">
        <f t="shared" si="168"/>
        <v>494601</v>
      </c>
      <c r="J1562" s="19">
        <f t="shared" si="169"/>
        <v>0</v>
      </c>
      <c r="K1562" s="19"/>
      <c r="L1562" s="20"/>
      <c r="M1562" s="19"/>
      <c r="N1562" s="20"/>
      <c r="O1562" s="21"/>
      <c r="P1562" s="21"/>
      <c r="Q1562" s="21"/>
      <c r="R1562" s="21"/>
      <c r="S1562" s="21"/>
      <c r="T1562" s="21"/>
      <c r="U1562" s="40" t="str">
        <f t="shared" si="170"/>
        <v>Rental of Facilities</v>
      </c>
      <c r="V1562" s="47">
        <f>-Budget!N50</f>
        <v>0</v>
      </c>
      <c r="W1562" s="1" t="e">
        <f t="shared" si="173"/>
        <v>#VALUE!</v>
      </c>
      <c r="Z1562" s="1" t="s">
        <v>205</v>
      </c>
      <c r="AA1562" s="1">
        <v>303101</v>
      </c>
    </row>
    <row r="1563" spans="5:27" x14ac:dyDescent="0.2">
      <c r="E1563" s="4" t="e">
        <f t="shared" si="174"/>
        <v>#VALUE!</v>
      </c>
      <c r="G1563" s="9" t="e">
        <f t="shared" si="172"/>
        <v>#VALUE!</v>
      </c>
      <c r="H1563" s="9" t="s">
        <v>205</v>
      </c>
      <c r="I1563" s="19" t="str">
        <f t="shared" si="168"/>
        <v>494650</v>
      </c>
      <c r="J1563" s="19">
        <f t="shared" si="169"/>
        <v>0</v>
      </c>
      <c r="K1563" s="19"/>
      <c r="L1563" s="20"/>
      <c r="M1563" s="19"/>
      <c r="N1563" s="20"/>
      <c r="O1563" s="21"/>
      <c r="P1563" s="21"/>
      <c r="Q1563" s="21"/>
      <c r="R1563" s="21"/>
      <c r="S1563" s="21"/>
      <c r="T1563" s="21"/>
      <c r="U1563" s="40" t="str">
        <f t="shared" si="170"/>
        <v>Miscellaneous Income</v>
      </c>
      <c r="V1563" s="47">
        <f>-Budget!N51</f>
        <v>0</v>
      </c>
      <c r="W1563" s="1" t="e">
        <f t="shared" si="173"/>
        <v>#VALUE!</v>
      </c>
      <c r="Z1563" s="1" t="s">
        <v>205</v>
      </c>
      <c r="AA1563" s="1">
        <v>303101</v>
      </c>
    </row>
    <row r="1564" spans="5:27" x14ac:dyDescent="0.2">
      <c r="E1564" s="4" t="e">
        <f t="shared" si="174"/>
        <v>#VALUE!</v>
      </c>
      <c r="G1564" s="9" t="e">
        <f t="shared" si="172"/>
        <v>#VALUE!</v>
      </c>
      <c r="H1564" s="9" t="s">
        <v>205</v>
      </c>
      <c r="I1564" s="19" t="str">
        <f t="shared" si="168"/>
        <v>494671</v>
      </c>
      <c r="J1564" s="19">
        <f t="shared" si="169"/>
        <v>0</v>
      </c>
      <c r="K1564" s="19"/>
      <c r="L1564" s="20"/>
      <c r="M1564" s="19"/>
      <c r="N1564" s="20"/>
      <c r="O1564" s="21"/>
      <c r="P1564" s="21"/>
      <c r="Q1564" s="21"/>
      <c r="R1564" s="21"/>
      <c r="S1564" s="21"/>
      <c r="T1564" s="21"/>
      <c r="U1564" s="40" t="str">
        <f t="shared" si="170"/>
        <v>Interest Income</v>
      </c>
      <c r="V1564" s="47">
        <f>-Budget!N52</f>
        <v>0</v>
      </c>
      <c r="W1564" s="1" t="e">
        <f t="shared" si="173"/>
        <v>#VALUE!</v>
      </c>
      <c r="Z1564" s="1" t="s">
        <v>205</v>
      </c>
      <c r="AA1564" s="1">
        <v>303101</v>
      </c>
    </row>
    <row r="1565" spans="5:27" x14ac:dyDescent="0.2">
      <c r="E1565" s="4" t="e">
        <f t="shared" si="174"/>
        <v>#VALUE!</v>
      </c>
      <c r="G1565" s="9" t="e">
        <f t="shared" si="172"/>
        <v>#VALUE!</v>
      </c>
      <c r="H1565" s="9" t="s">
        <v>205</v>
      </c>
      <c r="I1565" s="19" t="str">
        <f t="shared" si="168"/>
        <v>514600</v>
      </c>
      <c r="J1565" s="19">
        <f t="shared" si="169"/>
        <v>0</v>
      </c>
      <c r="K1565" s="19"/>
      <c r="L1565" s="20"/>
      <c r="M1565" s="19"/>
      <c r="N1565" s="20"/>
      <c r="O1565" s="21"/>
      <c r="P1565" s="21"/>
      <c r="Q1565" s="21"/>
      <c r="R1565" s="21"/>
      <c r="S1565" s="21"/>
      <c r="T1565" s="21"/>
      <c r="U1565" s="40" t="str">
        <f t="shared" si="170"/>
        <v>Student Activities - Non-Athletic</v>
      </c>
      <c r="V1565" s="47">
        <f>-Budget!N53</f>
        <v>0</v>
      </c>
      <c r="W1565" s="1" t="e">
        <f t="shared" si="173"/>
        <v>#VALUE!</v>
      </c>
      <c r="Z1565" s="1" t="s">
        <v>205</v>
      </c>
      <c r="AA1565" s="1">
        <v>303101</v>
      </c>
    </row>
    <row r="1566" spans="5:27" x14ac:dyDescent="0.2">
      <c r="E1566" s="4" t="e">
        <f t="shared" si="174"/>
        <v>#VALUE!</v>
      </c>
      <c r="G1566" s="9" t="e">
        <f t="shared" si="172"/>
        <v>#VALUE!</v>
      </c>
      <c r="H1566" s="9" t="s">
        <v>205</v>
      </c>
      <c r="I1566" s="19" t="str">
        <f t="shared" si="168"/>
        <v>514638</v>
      </c>
      <c r="J1566" s="19">
        <f t="shared" si="169"/>
        <v>0</v>
      </c>
      <c r="K1566" s="19"/>
      <c r="L1566" s="20"/>
      <c r="M1566" s="19"/>
      <c r="N1566" s="20"/>
      <c r="O1566" s="21"/>
      <c r="P1566" s="21"/>
      <c r="Q1566" s="21"/>
      <c r="R1566" s="21"/>
      <c r="S1566" s="21"/>
      <c r="T1566" s="21"/>
      <c r="U1566" s="40" t="str">
        <f t="shared" si="170"/>
        <v>Student Insurance</v>
      </c>
      <c r="V1566" s="47">
        <f>-Budget!N54</f>
        <v>0</v>
      </c>
      <c r="W1566" s="1" t="e">
        <f t="shared" si="173"/>
        <v>#VALUE!</v>
      </c>
      <c r="Z1566" s="1" t="s">
        <v>205</v>
      </c>
      <c r="AA1566" s="1">
        <v>303101</v>
      </c>
    </row>
    <row r="1567" spans="5:27" x14ac:dyDescent="0.2">
      <c r="E1567" s="4" t="e">
        <f t="shared" si="174"/>
        <v>#VALUE!</v>
      </c>
      <c r="G1567" s="9" t="e">
        <f t="shared" si="172"/>
        <v>#VALUE!</v>
      </c>
      <c r="H1567" s="9" t="s">
        <v>205</v>
      </c>
      <c r="I1567" s="19" t="str">
        <f t="shared" si="168"/>
        <v>514675</v>
      </c>
      <c r="J1567" s="19">
        <f t="shared" si="169"/>
        <v>0</v>
      </c>
      <c r="K1567" s="19"/>
      <c r="L1567" s="20"/>
      <c r="M1567" s="19"/>
      <c r="N1567" s="20"/>
      <c r="O1567" s="21"/>
      <c r="P1567" s="21"/>
      <c r="Q1567" s="21"/>
      <c r="R1567" s="21"/>
      <c r="S1567" s="21"/>
      <c r="T1567" s="21"/>
      <c r="U1567" s="40" t="str">
        <f t="shared" si="170"/>
        <v>Student Activity Income</v>
      </c>
      <c r="V1567" s="47">
        <f>-Budget!N55</f>
        <v>0</v>
      </c>
      <c r="W1567" s="1" t="e">
        <f t="shared" si="173"/>
        <v>#VALUE!</v>
      </c>
      <c r="Z1567" s="1" t="s">
        <v>205</v>
      </c>
      <c r="AA1567" s="1">
        <v>303101</v>
      </c>
    </row>
    <row r="1568" spans="5:27" x14ac:dyDescent="0.2">
      <c r="E1568" s="4" t="e">
        <f t="shared" si="174"/>
        <v>#VALUE!</v>
      </c>
      <c r="G1568" s="9" t="e">
        <f t="shared" si="172"/>
        <v>#VALUE!</v>
      </c>
      <c r="H1568" s="9" t="s">
        <v>205</v>
      </c>
      <c r="I1568" s="19" t="str">
        <f t="shared" si="168"/>
        <v>534211</v>
      </c>
      <c r="J1568" s="19">
        <f t="shared" si="169"/>
        <v>0</v>
      </c>
      <c r="K1568" s="19"/>
      <c r="L1568" s="20"/>
      <c r="M1568" s="19"/>
      <c r="N1568" s="20"/>
      <c r="O1568" s="21"/>
      <c r="P1568" s="21"/>
      <c r="Q1568" s="21"/>
      <c r="R1568" s="21"/>
      <c r="S1568" s="21"/>
      <c r="T1568" s="21"/>
      <c r="U1568" s="40" t="str">
        <f t="shared" si="170"/>
        <v>Athletic Donations</v>
      </c>
      <c r="V1568" s="47">
        <f>-Budget!N56</f>
        <v>0</v>
      </c>
      <c r="W1568" s="1" t="e">
        <f t="shared" si="173"/>
        <v>#VALUE!</v>
      </c>
      <c r="Z1568" s="1" t="s">
        <v>205</v>
      </c>
      <c r="AA1568" s="1">
        <v>303101</v>
      </c>
    </row>
    <row r="1569" spans="5:27" x14ac:dyDescent="0.2">
      <c r="E1569" s="4" t="e">
        <f t="shared" si="174"/>
        <v>#VALUE!</v>
      </c>
      <c r="G1569" s="9" t="e">
        <f t="shared" si="172"/>
        <v>#VALUE!</v>
      </c>
      <c r="H1569" s="9" t="s">
        <v>205</v>
      </c>
      <c r="I1569" s="19" t="str">
        <f t="shared" si="168"/>
        <v>534212</v>
      </c>
      <c r="J1569" s="19">
        <f t="shared" si="169"/>
        <v>0</v>
      </c>
      <c r="K1569" s="19"/>
      <c r="L1569" s="20"/>
      <c r="M1569" s="19"/>
      <c r="N1569" s="20"/>
      <c r="O1569" s="21"/>
      <c r="P1569" s="21"/>
      <c r="Q1569" s="21"/>
      <c r="R1569" s="21"/>
      <c r="S1569" s="21"/>
      <c r="T1569" s="21"/>
      <c r="U1569" s="40" t="str">
        <f t="shared" si="170"/>
        <v>Athletic Fees</v>
      </c>
      <c r="V1569" s="47">
        <f>-Budget!N57</f>
        <v>0</v>
      </c>
      <c r="W1569" s="1" t="e">
        <f t="shared" si="173"/>
        <v>#VALUE!</v>
      </c>
      <c r="Z1569" s="1" t="s">
        <v>205</v>
      </c>
      <c r="AA1569" s="1">
        <v>303101</v>
      </c>
    </row>
    <row r="1570" spans="5:27" x14ac:dyDescent="0.2">
      <c r="E1570" s="4" t="e">
        <f t="shared" si="174"/>
        <v>#VALUE!</v>
      </c>
      <c r="G1570" s="9" t="e">
        <f t="shared" si="172"/>
        <v>#VALUE!</v>
      </c>
      <c r="H1570" s="9" t="s">
        <v>205</v>
      </c>
      <c r="I1570" s="19" t="str">
        <f t="shared" si="168"/>
        <v>534690</v>
      </c>
      <c r="J1570" s="19">
        <f t="shared" si="169"/>
        <v>0</v>
      </c>
      <c r="K1570" s="19"/>
      <c r="L1570" s="20"/>
      <c r="M1570" s="19"/>
      <c r="N1570" s="20"/>
      <c r="O1570" s="21"/>
      <c r="P1570" s="21"/>
      <c r="Q1570" s="21"/>
      <c r="R1570" s="21"/>
      <c r="S1570" s="21"/>
      <c r="T1570" s="21"/>
      <c r="U1570" s="40" t="str">
        <f t="shared" si="170"/>
        <v>Gate Receipts</v>
      </c>
      <c r="V1570" s="47">
        <f>-Budget!N58</f>
        <v>0</v>
      </c>
      <c r="W1570" s="1" t="e">
        <f t="shared" si="173"/>
        <v>#VALUE!</v>
      </c>
      <c r="Z1570" s="1" t="s">
        <v>205</v>
      </c>
      <c r="AA1570" s="1">
        <v>303101</v>
      </c>
    </row>
    <row r="1571" spans="5:27" x14ac:dyDescent="0.2">
      <c r="E1571" s="4" t="e">
        <f t="shared" si="174"/>
        <v>#VALUE!</v>
      </c>
      <c r="G1571" s="9" t="e">
        <f t="shared" si="172"/>
        <v>#VALUE!</v>
      </c>
      <c r="H1571" s="9" t="s">
        <v>205</v>
      </c>
      <c r="I1571" s="19" t="str">
        <f t="shared" si="168"/>
        <v>534691</v>
      </c>
      <c r="J1571" s="19">
        <f t="shared" si="169"/>
        <v>0</v>
      </c>
      <c r="K1571" s="19"/>
      <c r="L1571" s="20"/>
      <c r="M1571" s="19"/>
      <c r="N1571" s="20"/>
      <c r="O1571" s="21"/>
      <c r="P1571" s="21"/>
      <c r="Q1571" s="21"/>
      <c r="R1571" s="21"/>
      <c r="S1571" s="21"/>
      <c r="T1571" s="21"/>
      <c r="U1571" s="40" t="str">
        <f t="shared" si="170"/>
        <v>Athletic Insurance Fee</v>
      </c>
      <c r="V1571" s="47">
        <f>-Budget!N59</f>
        <v>0</v>
      </c>
      <c r="W1571" s="1" t="e">
        <f t="shared" si="173"/>
        <v>#VALUE!</v>
      </c>
      <c r="Z1571" s="1" t="s">
        <v>205</v>
      </c>
      <c r="AA1571" s="1">
        <v>303101</v>
      </c>
    </row>
    <row r="1572" spans="5:27" x14ac:dyDescent="0.2">
      <c r="E1572" s="4" t="e">
        <f t="shared" si="174"/>
        <v>#VALUE!</v>
      </c>
      <c r="G1572" s="9" t="e">
        <f t="shared" si="172"/>
        <v>#VALUE!</v>
      </c>
      <c r="H1572" s="9" t="s">
        <v>205</v>
      </c>
      <c r="I1572" s="19" t="str">
        <f t="shared" si="168"/>
        <v>534692</v>
      </c>
      <c r="J1572" s="19">
        <f t="shared" si="169"/>
        <v>0</v>
      </c>
      <c r="K1572" s="19"/>
      <c r="L1572" s="20"/>
      <c r="M1572" s="19"/>
      <c r="N1572" s="20"/>
      <c r="O1572" s="21"/>
      <c r="P1572" s="21"/>
      <c r="Q1572" s="21"/>
      <c r="R1572" s="21"/>
      <c r="S1572" s="21"/>
      <c r="T1572" s="21"/>
      <c r="U1572" s="40" t="str">
        <f t="shared" si="170"/>
        <v>Athletic Concessions Income (Net)</v>
      </c>
      <c r="V1572" s="47">
        <f>-Budget!N60</f>
        <v>0</v>
      </c>
      <c r="W1572" s="1" t="e">
        <f t="shared" si="173"/>
        <v>#VALUE!</v>
      </c>
      <c r="Z1572" s="1" t="s">
        <v>205</v>
      </c>
      <c r="AA1572" s="1">
        <v>303101</v>
      </c>
    </row>
    <row r="1573" spans="5:27" x14ac:dyDescent="0.2">
      <c r="E1573" s="4" t="e">
        <f t="shared" si="174"/>
        <v>#VALUE!</v>
      </c>
      <c r="G1573" s="9" t="e">
        <f t="shared" si="172"/>
        <v>#VALUE!</v>
      </c>
      <c r="H1573" s="9" t="s">
        <v>205</v>
      </c>
      <c r="I1573" s="19" t="str">
        <f t="shared" si="168"/>
        <v>554695</v>
      </c>
      <c r="J1573" s="19">
        <f t="shared" si="169"/>
        <v>0</v>
      </c>
      <c r="K1573" s="19"/>
      <c r="L1573" s="20"/>
      <c r="M1573" s="19"/>
      <c r="N1573" s="20"/>
      <c r="O1573" s="21"/>
      <c r="P1573" s="21"/>
      <c r="Q1573" s="21"/>
      <c r="R1573" s="21"/>
      <c r="S1573" s="21"/>
      <c r="T1573" s="21"/>
      <c r="U1573" s="40" t="str">
        <f t="shared" si="170"/>
        <v>Bookstore (Net)</v>
      </c>
      <c r="V1573" s="47">
        <f>-Budget!N61</f>
        <v>0</v>
      </c>
      <c r="W1573" s="1" t="e">
        <f t="shared" si="173"/>
        <v>#VALUE!</v>
      </c>
      <c r="Z1573" s="1" t="s">
        <v>205</v>
      </c>
      <c r="AA1573" s="1">
        <v>303101</v>
      </c>
    </row>
    <row r="1574" spans="5:27" x14ac:dyDescent="0.2">
      <c r="E1574" s="4" t="e">
        <f t="shared" si="174"/>
        <v>#VALUE!</v>
      </c>
      <c r="G1574" s="9" t="e">
        <f t="shared" si="172"/>
        <v>#VALUE!</v>
      </c>
      <c r="H1574" s="9" t="s">
        <v>205</v>
      </c>
      <c r="I1574" s="19" t="str">
        <f t="shared" si="168"/>
        <v>554696</v>
      </c>
      <c r="J1574" s="19">
        <f t="shared" si="169"/>
        <v>0</v>
      </c>
      <c r="K1574" s="19"/>
      <c r="L1574" s="20"/>
      <c r="M1574" s="19"/>
      <c r="N1574" s="20"/>
      <c r="O1574" s="21"/>
      <c r="P1574" s="21"/>
      <c r="Q1574" s="21"/>
      <c r="R1574" s="21"/>
      <c r="S1574" s="21"/>
      <c r="T1574" s="21"/>
      <c r="U1574" s="40" t="str">
        <f t="shared" si="170"/>
        <v>Food Service (Net)</v>
      </c>
      <c r="V1574" s="47">
        <f>-Budget!N62</f>
        <v>0</v>
      </c>
      <c r="W1574" s="1" t="e">
        <f t="shared" si="173"/>
        <v>#VALUE!</v>
      </c>
      <c r="Z1574" s="1" t="s">
        <v>205</v>
      </c>
      <c r="AA1574" s="1">
        <v>303101</v>
      </c>
    </row>
    <row r="1575" spans="5:27" x14ac:dyDescent="0.2">
      <c r="E1575" s="4" t="e">
        <f t="shared" si="174"/>
        <v>#VALUE!</v>
      </c>
      <c r="G1575" s="9" t="e">
        <f t="shared" si="172"/>
        <v>#VALUE!</v>
      </c>
      <c r="H1575" s="9" t="s">
        <v>205</v>
      </c>
      <c r="I1575" s="19" t="str">
        <f t="shared" si="168"/>
        <v>554697</v>
      </c>
      <c r="J1575" s="19">
        <f t="shared" si="169"/>
        <v>0</v>
      </c>
      <c r="K1575" s="19"/>
      <c r="L1575" s="20"/>
      <c r="M1575" s="19"/>
      <c r="N1575" s="20"/>
      <c r="O1575" s="21"/>
      <c r="P1575" s="21"/>
      <c r="Q1575" s="21"/>
      <c r="R1575" s="21"/>
      <c r="S1575" s="21"/>
      <c r="T1575" s="21"/>
      <c r="U1575" s="40" t="str">
        <f t="shared" si="170"/>
        <v>Vending Machines (Net)</v>
      </c>
      <c r="V1575" s="47">
        <f>-Budget!N63</f>
        <v>0</v>
      </c>
      <c r="W1575" s="1" t="e">
        <f t="shared" si="173"/>
        <v>#VALUE!</v>
      </c>
      <c r="Z1575" s="1" t="s">
        <v>205</v>
      </c>
      <c r="AA1575" s="1">
        <v>303101</v>
      </c>
    </row>
    <row r="1576" spans="5:27" x14ac:dyDescent="0.2">
      <c r="E1576" s="4" t="e">
        <f t="shared" si="174"/>
        <v>#VALUE!</v>
      </c>
      <c r="G1576" s="9" t="e">
        <f t="shared" si="172"/>
        <v>#VALUE!</v>
      </c>
      <c r="H1576" s="9" t="s">
        <v>205</v>
      </c>
      <c r="I1576" s="19" t="str">
        <f t="shared" si="168"/>
        <v>555010</v>
      </c>
      <c r="J1576" s="19">
        <f t="shared" si="169"/>
        <v>0</v>
      </c>
      <c r="K1576" s="19"/>
      <c r="L1576" s="20"/>
      <c r="M1576" s="19"/>
      <c r="N1576" s="20"/>
      <c r="O1576" s="21"/>
      <c r="P1576" s="21"/>
      <c r="Q1576" s="21"/>
      <c r="R1576" s="21"/>
      <c r="S1576" s="21"/>
      <c r="T1576" s="21"/>
      <c r="U1576" s="40" t="str">
        <f t="shared" si="170"/>
        <v>Sales-Meals, Cafeteria</v>
      </c>
      <c r="V1576" s="47">
        <f>-Budget!N64</f>
        <v>0</v>
      </c>
      <c r="W1576" s="1" t="e">
        <f t="shared" si="173"/>
        <v>#VALUE!</v>
      </c>
      <c r="Z1576" s="1" t="s">
        <v>205</v>
      </c>
      <c r="AA1576" s="1">
        <v>303101</v>
      </c>
    </row>
    <row r="1577" spans="5:27" x14ac:dyDescent="0.2">
      <c r="E1577" s="4" t="e">
        <f t="shared" si="174"/>
        <v>#VALUE!</v>
      </c>
      <c r="G1577" s="9" t="e">
        <f t="shared" si="172"/>
        <v>#VALUE!</v>
      </c>
      <c r="H1577" s="9" t="s">
        <v>205</v>
      </c>
      <c r="I1577" s="19" t="str">
        <f t="shared" si="168"/>
        <v>555020</v>
      </c>
      <c r="J1577" s="19">
        <f t="shared" si="169"/>
        <v>0</v>
      </c>
      <c r="K1577" s="19"/>
      <c r="L1577" s="20"/>
      <c r="M1577" s="19"/>
      <c r="N1577" s="20"/>
      <c r="O1577" s="21"/>
      <c r="P1577" s="21"/>
      <c r="Q1577" s="21"/>
      <c r="R1577" s="21"/>
      <c r="S1577" s="21"/>
      <c r="T1577" s="21"/>
      <c r="U1577" s="40" t="str">
        <f t="shared" si="170"/>
        <v>Fed Schl Nutrition Reimb - Cafeteria</v>
      </c>
      <c r="V1577" s="47">
        <f>-Budget!N65</f>
        <v>0</v>
      </c>
      <c r="W1577" s="1" t="e">
        <f t="shared" si="173"/>
        <v>#VALUE!</v>
      </c>
      <c r="Z1577" s="1" t="s">
        <v>205</v>
      </c>
      <c r="AA1577" s="1">
        <v>303101</v>
      </c>
    </row>
    <row r="1578" spans="5:27" x14ac:dyDescent="0.2">
      <c r="E1578" s="4" t="e">
        <f t="shared" si="174"/>
        <v>#VALUE!</v>
      </c>
      <c r="G1578" s="9" t="e">
        <f t="shared" si="172"/>
        <v>#VALUE!</v>
      </c>
      <c r="H1578" s="9" t="s">
        <v>205</v>
      </c>
      <c r="I1578" s="19" t="str">
        <f t="shared" si="168"/>
        <v>555080</v>
      </c>
      <c r="J1578" s="19">
        <f t="shared" si="169"/>
        <v>0</v>
      </c>
      <c r="K1578" s="19"/>
      <c r="L1578" s="20"/>
      <c r="M1578" s="19"/>
      <c r="N1578" s="20"/>
      <c r="O1578" s="21"/>
      <c r="P1578" s="21"/>
      <c r="Q1578" s="21"/>
      <c r="R1578" s="21"/>
      <c r="S1578" s="21"/>
      <c r="T1578" s="21"/>
      <c r="U1578" s="40" t="str">
        <f t="shared" si="170"/>
        <v>Donations/Grants-Cafeteria</v>
      </c>
      <c r="V1578" s="47">
        <f>-Budget!N66</f>
        <v>0</v>
      </c>
      <c r="W1578" s="1" t="e">
        <f t="shared" si="173"/>
        <v>#VALUE!</v>
      </c>
      <c r="Z1578" s="1" t="s">
        <v>205</v>
      </c>
      <c r="AA1578" s="1">
        <v>303101</v>
      </c>
    </row>
    <row r="1579" spans="5:27" x14ac:dyDescent="0.2">
      <c r="E1579" s="4" t="e">
        <f t="shared" si="174"/>
        <v>#VALUE!</v>
      </c>
      <c r="G1579" s="9" t="e">
        <f t="shared" si="172"/>
        <v>#VALUE!</v>
      </c>
      <c r="H1579" s="9" t="s">
        <v>205</v>
      </c>
      <c r="I1579" s="19" t="str">
        <f t="shared" si="168"/>
        <v>555090</v>
      </c>
      <c r="J1579" s="19">
        <f t="shared" si="169"/>
        <v>0</v>
      </c>
      <c r="K1579" s="19"/>
      <c r="L1579" s="20"/>
      <c r="M1579" s="19"/>
      <c r="N1579" s="20"/>
      <c r="O1579" s="21"/>
      <c r="P1579" s="21"/>
      <c r="Q1579" s="21"/>
      <c r="R1579" s="21"/>
      <c r="S1579" s="21"/>
      <c r="T1579" s="21"/>
      <c r="U1579" s="40" t="str">
        <f t="shared" si="170"/>
        <v>Interest-Cafeteria</v>
      </c>
      <c r="V1579" s="47">
        <f>-Budget!N67</f>
        <v>0</v>
      </c>
      <c r="W1579" s="1" t="e">
        <f t="shared" si="173"/>
        <v>#VALUE!</v>
      </c>
      <c r="Z1579" s="1" t="s">
        <v>205</v>
      </c>
      <c r="AA1579" s="1">
        <v>303101</v>
      </c>
    </row>
    <row r="1580" spans="5:27" x14ac:dyDescent="0.2">
      <c r="E1580" s="4" t="e">
        <f t="shared" si="174"/>
        <v>#VALUE!</v>
      </c>
      <c r="G1580" s="9" t="e">
        <f t="shared" si="172"/>
        <v>#VALUE!</v>
      </c>
      <c r="H1580" s="9" t="s">
        <v>205</v>
      </c>
      <c r="I1580" s="19" t="str">
        <f t="shared" si="168"/>
        <v>562061</v>
      </c>
      <c r="J1580" s="19">
        <f t="shared" si="169"/>
        <v>0</v>
      </c>
      <c r="K1580" s="19"/>
      <c r="L1580" s="20"/>
      <c r="M1580" s="19"/>
      <c r="N1580" s="20"/>
      <c r="O1580" s="21"/>
      <c r="P1580" s="21"/>
      <c r="Q1580" s="21"/>
      <c r="R1580" s="21"/>
      <c r="S1580" s="21"/>
      <c r="T1580" s="21"/>
      <c r="U1580" s="40" t="str">
        <f t="shared" si="170"/>
        <v>Unrestricted Donation Income</v>
      </c>
      <c r="V1580" s="47">
        <f>-Budget!N68</f>
        <v>0</v>
      </c>
      <c r="W1580" s="1" t="e">
        <f t="shared" si="173"/>
        <v>#VALUE!</v>
      </c>
      <c r="Z1580" s="1" t="s">
        <v>205</v>
      </c>
      <c r="AA1580" s="1">
        <v>303101</v>
      </c>
    </row>
    <row r="1581" spans="5:27" x14ac:dyDescent="0.2">
      <c r="E1581" s="4" t="e">
        <f t="shared" si="174"/>
        <v>#VALUE!</v>
      </c>
      <c r="G1581" s="9" t="e">
        <f t="shared" si="172"/>
        <v>#VALUE!</v>
      </c>
      <c r="H1581" s="9" t="s">
        <v>205</v>
      </c>
      <c r="I1581" s="19" t="str">
        <f t="shared" si="168"/>
        <v>562063</v>
      </c>
      <c r="J1581" s="19">
        <f t="shared" si="169"/>
        <v>0</v>
      </c>
      <c r="K1581" s="19"/>
      <c r="L1581" s="20"/>
      <c r="M1581" s="19"/>
      <c r="N1581" s="20"/>
      <c r="O1581" s="21"/>
      <c r="P1581" s="21"/>
      <c r="Q1581" s="21"/>
      <c r="R1581" s="21"/>
      <c r="S1581" s="21"/>
      <c r="T1581" s="21"/>
      <c r="U1581" s="40" t="str">
        <f t="shared" si="170"/>
        <v>Fundraising - Pledges</v>
      </c>
      <c r="V1581" s="47">
        <f>-Budget!N69</f>
        <v>0</v>
      </c>
      <c r="W1581" s="1" t="e">
        <f t="shared" si="173"/>
        <v>#VALUE!</v>
      </c>
      <c r="Z1581" s="1" t="s">
        <v>205</v>
      </c>
      <c r="AA1581" s="1">
        <v>303101</v>
      </c>
    </row>
    <row r="1582" spans="5:27" x14ac:dyDescent="0.2">
      <c r="E1582" s="4" t="e">
        <f t="shared" si="174"/>
        <v>#VALUE!</v>
      </c>
      <c r="G1582" s="9" t="e">
        <f t="shared" si="172"/>
        <v>#VALUE!</v>
      </c>
      <c r="H1582" s="9" t="s">
        <v>205</v>
      </c>
      <c r="I1582" s="19" t="str">
        <f t="shared" si="168"/>
        <v>562065</v>
      </c>
      <c r="J1582" s="19">
        <f t="shared" si="169"/>
        <v>0</v>
      </c>
      <c r="K1582" s="19"/>
      <c r="L1582" s="20"/>
      <c r="M1582" s="19"/>
      <c r="N1582" s="20"/>
      <c r="O1582" s="21"/>
      <c r="P1582" s="21"/>
      <c r="Q1582" s="21"/>
      <c r="R1582" s="21"/>
      <c r="S1582" s="21"/>
      <c r="T1582" s="21"/>
      <c r="U1582" s="40" t="str">
        <f t="shared" si="170"/>
        <v>Fundraising - Athletic Complex</v>
      </c>
      <c r="V1582" s="47">
        <f>-Budget!N70</f>
        <v>0</v>
      </c>
      <c r="W1582" s="1" t="e">
        <f t="shared" si="173"/>
        <v>#VALUE!</v>
      </c>
      <c r="Z1582" s="1" t="s">
        <v>205</v>
      </c>
      <c r="AA1582" s="1">
        <v>303101</v>
      </c>
    </row>
    <row r="1583" spans="5:27" x14ac:dyDescent="0.2">
      <c r="E1583" s="4" t="e">
        <f t="shared" si="174"/>
        <v>#VALUE!</v>
      </c>
      <c r="G1583" s="9" t="e">
        <f t="shared" si="172"/>
        <v>#VALUE!</v>
      </c>
      <c r="H1583" s="9" t="s">
        <v>205</v>
      </c>
      <c r="I1583" s="19" t="str">
        <f t="shared" si="168"/>
        <v>562069</v>
      </c>
      <c r="J1583" s="19">
        <f t="shared" si="169"/>
        <v>0</v>
      </c>
      <c r="K1583" s="19"/>
      <c r="L1583" s="20"/>
      <c r="M1583" s="19"/>
      <c r="N1583" s="20"/>
      <c r="O1583" s="21"/>
      <c r="P1583" s="21"/>
      <c r="Q1583" s="21"/>
      <c r="R1583" s="21"/>
      <c r="S1583" s="21"/>
      <c r="T1583" s="21"/>
      <c r="U1583" s="40" t="str">
        <f t="shared" si="170"/>
        <v>Fundraising - Misc</v>
      </c>
      <c r="V1583" s="47">
        <f>-Budget!N71</f>
        <v>0</v>
      </c>
      <c r="W1583" s="1" t="e">
        <f t="shared" si="173"/>
        <v>#VALUE!</v>
      </c>
      <c r="Z1583" s="1" t="s">
        <v>205</v>
      </c>
      <c r="AA1583" s="1">
        <v>303101</v>
      </c>
    </row>
    <row r="1584" spans="5:27" x14ac:dyDescent="0.2">
      <c r="E1584" s="4" t="e">
        <f t="shared" si="174"/>
        <v>#VALUE!</v>
      </c>
      <c r="G1584" s="9" t="e">
        <f t="shared" si="172"/>
        <v>#VALUE!</v>
      </c>
      <c r="H1584" s="9" t="s">
        <v>205</v>
      </c>
      <c r="I1584" s="22" t="str">
        <f t="shared" si="168"/>
        <v>616004</v>
      </c>
      <c r="J1584" s="22">
        <f t="shared" ref="J1584:J1645" si="175">$D$4</f>
        <v>0</v>
      </c>
      <c r="K1584" s="22"/>
      <c r="L1584" s="23"/>
      <c r="M1584" s="22"/>
      <c r="N1584" s="23"/>
      <c r="O1584" s="24"/>
      <c r="P1584" s="24"/>
      <c r="Q1584" s="24"/>
      <c r="R1584" s="24"/>
      <c r="S1584" s="24"/>
      <c r="T1584" s="24"/>
      <c r="U1584" s="41" t="str">
        <f t="shared" si="170"/>
        <v>Administrative Salaries</v>
      </c>
      <c r="V1584" s="48">
        <f>Budget!N76</f>
        <v>0</v>
      </c>
      <c r="W1584" s="1" t="e">
        <f t="shared" ref="W1584:W1644" si="176">$H$6</f>
        <v>#VALUE!</v>
      </c>
      <c r="Z1584" s="1" t="s">
        <v>205</v>
      </c>
      <c r="AA1584" s="1">
        <v>303101</v>
      </c>
    </row>
    <row r="1585" spans="5:27" x14ac:dyDescent="0.2">
      <c r="E1585" s="4" t="e">
        <f t="shared" si="174"/>
        <v>#VALUE!</v>
      </c>
      <c r="G1585" s="9" t="e">
        <f t="shared" si="172"/>
        <v>#VALUE!</v>
      </c>
      <c r="H1585" s="9" t="s">
        <v>205</v>
      </c>
      <c r="I1585" s="22" t="str">
        <f t="shared" si="168"/>
        <v>616006</v>
      </c>
      <c r="J1585" s="22">
        <f t="shared" si="175"/>
        <v>0</v>
      </c>
      <c r="K1585" s="22"/>
      <c r="L1585" s="23"/>
      <c r="M1585" s="22"/>
      <c r="N1585" s="23"/>
      <c r="O1585" s="24"/>
      <c r="P1585" s="24"/>
      <c r="Q1585" s="24"/>
      <c r="R1585" s="24"/>
      <c r="S1585" s="24"/>
      <c r="T1585" s="24"/>
      <c r="U1585" s="41" t="str">
        <f t="shared" si="170"/>
        <v>Clerical Salaries</v>
      </c>
      <c r="V1585" s="48">
        <f>Budget!N77</f>
        <v>0</v>
      </c>
      <c r="W1585" s="1" t="e">
        <f t="shared" si="176"/>
        <v>#VALUE!</v>
      </c>
      <c r="Z1585" s="1" t="s">
        <v>205</v>
      </c>
      <c r="AA1585" s="1">
        <v>303101</v>
      </c>
    </row>
    <row r="1586" spans="5:27" x14ac:dyDescent="0.2">
      <c r="E1586" s="4" t="e">
        <f t="shared" si="174"/>
        <v>#VALUE!</v>
      </c>
      <c r="G1586" s="9" t="e">
        <f t="shared" si="172"/>
        <v>#VALUE!</v>
      </c>
      <c r="H1586" s="9" t="s">
        <v>205</v>
      </c>
      <c r="I1586" s="22" t="str">
        <f t="shared" si="168"/>
        <v>616101</v>
      </c>
      <c r="J1586" s="22">
        <f t="shared" si="175"/>
        <v>0</v>
      </c>
      <c r="K1586" s="22"/>
      <c r="L1586" s="23"/>
      <c r="M1586" s="22"/>
      <c r="N1586" s="23"/>
      <c r="O1586" s="24"/>
      <c r="P1586" s="24"/>
      <c r="Q1586" s="24"/>
      <c r="R1586" s="24"/>
      <c r="S1586" s="24"/>
      <c r="T1586" s="24"/>
      <c r="U1586" s="41" t="str">
        <f t="shared" si="170"/>
        <v>SS Taxes, Employer Share - School Administration</v>
      </c>
      <c r="V1586" s="48">
        <f>Budget!N78</f>
        <v>0</v>
      </c>
      <c r="W1586" s="1" t="e">
        <f t="shared" si="176"/>
        <v>#VALUE!</v>
      </c>
      <c r="Z1586" s="1" t="s">
        <v>205</v>
      </c>
      <c r="AA1586" s="1">
        <v>303101</v>
      </c>
    </row>
    <row r="1587" spans="5:27" x14ac:dyDescent="0.2">
      <c r="E1587" s="4" t="e">
        <f t="shared" si="174"/>
        <v>#VALUE!</v>
      </c>
      <c r="G1587" s="9" t="e">
        <f t="shared" si="172"/>
        <v>#VALUE!</v>
      </c>
      <c r="H1587" s="9" t="s">
        <v>205</v>
      </c>
      <c r="I1587" s="22" t="str">
        <f t="shared" ref="I1587:I1650" si="177">I1419</f>
        <v>616102</v>
      </c>
      <c r="J1587" s="22">
        <f t="shared" si="175"/>
        <v>0</v>
      </c>
      <c r="K1587" s="22"/>
      <c r="L1587" s="23"/>
      <c r="M1587" s="22"/>
      <c r="N1587" s="23"/>
      <c r="O1587" s="24"/>
      <c r="P1587" s="24"/>
      <c r="Q1587" s="24"/>
      <c r="R1587" s="24"/>
      <c r="S1587" s="24"/>
      <c r="T1587" s="24"/>
      <c r="U1587" s="41" t="str">
        <f t="shared" ref="U1587:U1650" si="178">U1419</f>
        <v>Life &amp; Disability Insurance - School Administration</v>
      </c>
      <c r="V1587" s="48">
        <f>Budget!N79</f>
        <v>0</v>
      </c>
      <c r="W1587" s="1" t="e">
        <f t="shared" si="176"/>
        <v>#VALUE!</v>
      </c>
      <c r="Z1587" s="1" t="s">
        <v>205</v>
      </c>
      <c r="AA1587" s="1">
        <v>303101</v>
      </c>
    </row>
    <row r="1588" spans="5:27" x14ac:dyDescent="0.2">
      <c r="E1588" s="4" t="e">
        <f t="shared" si="174"/>
        <v>#VALUE!</v>
      </c>
      <c r="G1588" s="9" t="e">
        <f t="shared" ref="G1588:G1651" si="179">"BV-"&amp;J1588&amp;TEXT(E1588,"mmyy")</f>
        <v>#VALUE!</v>
      </c>
      <c r="H1588" s="9" t="s">
        <v>205</v>
      </c>
      <c r="I1588" s="22" t="str">
        <f t="shared" si="177"/>
        <v>616103</v>
      </c>
      <c r="J1588" s="22">
        <f t="shared" si="175"/>
        <v>0</v>
      </c>
      <c r="K1588" s="22"/>
      <c r="L1588" s="23"/>
      <c r="M1588" s="22"/>
      <c r="N1588" s="23"/>
      <c r="O1588" s="24"/>
      <c r="P1588" s="24"/>
      <c r="Q1588" s="24"/>
      <c r="R1588" s="24"/>
      <c r="S1588" s="24"/>
      <c r="T1588" s="24"/>
      <c r="U1588" s="41" t="str">
        <f t="shared" si="178"/>
        <v>Workman's Compensation Insurance</v>
      </c>
      <c r="V1588" s="48">
        <f>Budget!N80</f>
        <v>0</v>
      </c>
      <c r="W1588" s="1" t="e">
        <f t="shared" si="176"/>
        <v>#VALUE!</v>
      </c>
      <c r="Z1588" s="1" t="s">
        <v>205</v>
      </c>
      <c r="AA1588" s="1">
        <v>303101</v>
      </c>
    </row>
    <row r="1589" spans="5:27" x14ac:dyDescent="0.2">
      <c r="E1589" s="4" t="e">
        <f t="shared" si="174"/>
        <v>#VALUE!</v>
      </c>
      <c r="G1589" s="9" t="e">
        <f t="shared" si="179"/>
        <v>#VALUE!</v>
      </c>
      <c r="H1589" s="9" t="s">
        <v>205</v>
      </c>
      <c r="I1589" s="22" t="str">
        <f t="shared" si="177"/>
        <v>616104</v>
      </c>
      <c r="J1589" s="22">
        <f t="shared" si="175"/>
        <v>0</v>
      </c>
      <c r="K1589" s="22"/>
      <c r="L1589" s="23"/>
      <c r="M1589" s="22"/>
      <c r="N1589" s="23"/>
      <c r="O1589" s="24"/>
      <c r="P1589" s="24"/>
      <c r="Q1589" s="24"/>
      <c r="R1589" s="24"/>
      <c r="S1589" s="24"/>
      <c r="T1589" s="24"/>
      <c r="U1589" s="41" t="str">
        <f t="shared" si="178"/>
        <v>Vision Insurance - School Administration</v>
      </c>
      <c r="V1589" s="48">
        <f>Budget!N81</f>
        <v>0</v>
      </c>
      <c r="W1589" s="1" t="e">
        <f t="shared" si="176"/>
        <v>#VALUE!</v>
      </c>
      <c r="Z1589" s="1" t="s">
        <v>205</v>
      </c>
      <c r="AA1589" s="1">
        <v>303101</v>
      </c>
    </row>
    <row r="1590" spans="5:27" x14ac:dyDescent="0.2">
      <c r="E1590" s="4" t="e">
        <f t="shared" si="174"/>
        <v>#VALUE!</v>
      </c>
      <c r="G1590" s="9" t="e">
        <f t="shared" si="179"/>
        <v>#VALUE!</v>
      </c>
      <c r="H1590" s="9" t="s">
        <v>205</v>
      </c>
      <c r="I1590" s="22" t="str">
        <f t="shared" si="177"/>
        <v>616106</v>
      </c>
      <c r="J1590" s="22">
        <f t="shared" si="175"/>
        <v>0</v>
      </c>
      <c r="K1590" s="22"/>
      <c r="L1590" s="23"/>
      <c r="M1590" s="22"/>
      <c r="N1590" s="23"/>
      <c r="O1590" s="24"/>
      <c r="P1590" s="24"/>
      <c r="Q1590" s="24"/>
      <c r="R1590" s="24"/>
      <c r="S1590" s="24"/>
      <c r="T1590" s="24"/>
      <c r="U1590" s="41" t="str">
        <f t="shared" si="178"/>
        <v>Retirement - School Administration</v>
      </c>
      <c r="V1590" s="48">
        <f>Budget!N82</f>
        <v>0</v>
      </c>
      <c r="W1590" s="1" t="e">
        <f t="shared" si="176"/>
        <v>#VALUE!</v>
      </c>
      <c r="Z1590" s="1" t="s">
        <v>205</v>
      </c>
      <c r="AA1590" s="1">
        <v>303101</v>
      </c>
    </row>
    <row r="1591" spans="5:27" x14ac:dyDescent="0.2">
      <c r="E1591" s="4" t="e">
        <f t="shared" si="174"/>
        <v>#VALUE!</v>
      </c>
      <c r="G1591" s="9" t="e">
        <f t="shared" si="179"/>
        <v>#VALUE!</v>
      </c>
      <c r="H1591" s="9" t="s">
        <v>205</v>
      </c>
      <c r="I1591" s="22" t="str">
        <f t="shared" si="177"/>
        <v>616111</v>
      </c>
      <c r="J1591" s="22">
        <f t="shared" si="175"/>
        <v>0</v>
      </c>
      <c r="K1591" s="22"/>
      <c r="L1591" s="23"/>
      <c r="M1591" s="22"/>
      <c r="N1591" s="23"/>
      <c r="O1591" s="24"/>
      <c r="P1591" s="24"/>
      <c r="Q1591" s="24"/>
      <c r="R1591" s="24"/>
      <c r="S1591" s="24"/>
      <c r="T1591" s="24"/>
      <c r="U1591" s="41" t="str">
        <f t="shared" si="178"/>
        <v>Health Insurance - School Administration</v>
      </c>
      <c r="V1591" s="48">
        <f>Budget!N83</f>
        <v>0</v>
      </c>
      <c r="W1591" s="1" t="e">
        <f t="shared" si="176"/>
        <v>#VALUE!</v>
      </c>
      <c r="Z1591" s="1" t="s">
        <v>205</v>
      </c>
      <c r="AA1591" s="1">
        <v>303101</v>
      </c>
    </row>
    <row r="1592" spans="5:27" x14ac:dyDescent="0.2">
      <c r="E1592" s="4" t="e">
        <f t="shared" si="174"/>
        <v>#VALUE!</v>
      </c>
      <c r="G1592" s="9" t="e">
        <f t="shared" si="179"/>
        <v>#VALUE!</v>
      </c>
      <c r="H1592" s="9" t="s">
        <v>205</v>
      </c>
      <c r="I1592" s="22" t="str">
        <f t="shared" si="177"/>
        <v>616837</v>
      </c>
      <c r="J1592" s="22">
        <f t="shared" si="175"/>
        <v>0</v>
      </c>
      <c r="K1592" s="22"/>
      <c r="L1592" s="23"/>
      <c r="M1592" s="22"/>
      <c r="N1592" s="23"/>
      <c r="O1592" s="24"/>
      <c r="P1592" s="24"/>
      <c r="Q1592" s="24"/>
      <c r="R1592" s="24"/>
      <c r="S1592" s="24"/>
      <c r="T1592" s="24"/>
      <c r="U1592" s="41" t="str">
        <f t="shared" si="178"/>
        <v>Residential Expenditures</v>
      </c>
      <c r="V1592" s="48">
        <f>Budget!N84</f>
        <v>0</v>
      </c>
      <c r="W1592" s="1" t="e">
        <f t="shared" si="176"/>
        <v>#VALUE!</v>
      </c>
      <c r="Z1592" s="1" t="s">
        <v>205</v>
      </c>
      <c r="AA1592" s="1">
        <v>303101</v>
      </c>
    </row>
    <row r="1593" spans="5:27" x14ac:dyDescent="0.2">
      <c r="E1593" s="4" t="e">
        <f t="shared" si="174"/>
        <v>#VALUE!</v>
      </c>
      <c r="G1593" s="9" t="e">
        <f t="shared" si="179"/>
        <v>#VALUE!</v>
      </c>
      <c r="H1593" s="9" t="s">
        <v>205</v>
      </c>
      <c r="I1593" s="22" t="str">
        <f t="shared" si="177"/>
        <v>636205</v>
      </c>
      <c r="J1593" s="22">
        <f t="shared" si="175"/>
        <v>0</v>
      </c>
      <c r="K1593" s="22"/>
      <c r="L1593" s="23"/>
      <c r="M1593" s="22"/>
      <c r="N1593" s="23"/>
      <c r="O1593" s="24"/>
      <c r="P1593" s="24"/>
      <c r="Q1593" s="24"/>
      <c r="R1593" s="24"/>
      <c r="S1593" s="24"/>
      <c r="T1593" s="24"/>
      <c r="U1593" s="41" t="str">
        <f t="shared" si="178"/>
        <v>Professional Services</v>
      </c>
      <c r="V1593" s="48">
        <f>Budget!N85</f>
        <v>0</v>
      </c>
      <c r="W1593" s="1" t="e">
        <f t="shared" si="176"/>
        <v>#VALUE!</v>
      </c>
      <c r="Z1593" s="1" t="s">
        <v>205</v>
      </c>
      <c r="AA1593" s="1">
        <v>303101</v>
      </c>
    </row>
    <row r="1594" spans="5:27" x14ac:dyDescent="0.2">
      <c r="E1594" s="4" t="e">
        <f t="shared" si="174"/>
        <v>#VALUE!</v>
      </c>
      <c r="G1594" s="9" t="e">
        <f t="shared" si="179"/>
        <v>#VALUE!</v>
      </c>
      <c r="H1594" s="9" t="s">
        <v>205</v>
      </c>
      <c r="I1594" s="22" t="str">
        <f t="shared" si="177"/>
        <v>636209</v>
      </c>
      <c r="J1594" s="22">
        <f t="shared" si="175"/>
        <v>0</v>
      </c>
      <c r="K1594" s="22"/>
      <c r="L1594" s="23"/>
      <c r="M1594" s="22"/>
      <c r="N1594" s="23"/>
      <c r="O1594" s="24"/>
      <c r="P1594" s="24"/>
      <c r="Q1594" s="24"/>
      <c r="R1594" s="24"/>
      <c r="S1594" s="24"/>
      <c r="T1594" s="24"/>
      <c r="U1594" s="41" t="str">
        <f t="shared" si="178"/>
        <v>Computer Consulting</v>
      </c>
      <c r="V1594" s="48">
        <f>Budget!N86</f>
        <v>0</v>
      </c>
      <c r="W1594" s="1" t="e">
        <f t="shared" si="176"/>
        <v>#VALUE!</v>
      </c>
      <c r="Z1594" s="1" t="s">
        <v>205</v>
      </c>
      <c r="AA1594" s="1">
        <v>303101</v>
      </c>
    </row>
    <row r="1595" spans="5:27" x14ac:dyDescent="0.2">
      <c r="E1595" s="4" t="e">
        <f t="shared" si="174"/>
        <v>#VALUE!</v>
      </c>
      <c r="G1595" s="9" t="e">
        <f t="shared" si="179"/>
        <v>#VALUE!</v>
      </c>
      <c r="H1595" s="9" t="s">
        <v>205</v>
      </c>
      <c r="I1595" s="22" t="str">
        <f t="shared" si="177"/>
        <v>636212</v>
      </c>
      <c r="J1595" s="22">
        <f t="shared" si="175"/>
        <v>0</v>
      </c>
      <c r="K1595" s="22"/>
      <c r="L1595" s="23"/>
      <c r="M1595" s="22"/>
      <c r="N1595" s="23"/>
      <c r="O1595" s="24"/>
      <c r="P1595" s="24"/>
      <c r="Q1595" s="24"/>
      <c r="R1595" s="24"/>
      <c r="S1595" s="24"/>
      <c r="T1595" s="24"/>
      <c r="U1595" s="41" t="str">
        <f t="shared" si="178"/>
        <v>Advertising and Publicity</v>
      </c>
      <c r="V1595" s="48">
        <f>Budget!N87</f>
        <v>0</v>
      </c>
      <c r="W1595" s="1" t="e">
        <f t="shared" si="176"/>
        <v>#VALUE!</v>
      </c>
      <c r="Z1595" s="1" t="s">
        <v>205</v>
      </c>
      <c r="AA1595" s="1">
        <v>303101</v>
      </c>
    </row>
    <row r="1596" spans="5:27" x14ac:dyDescent="0.2">
      <c r="E1596" s="4" t="e">
        <f t="shared" si="174"/>
        <v>#VALUE!</v>
      </c>
      <c r="G1596" s="9" t="e">
        <f t="shared" si="179"/>
        <v>#VALUE!</v>
      </c>
      <c r="H1596" s="9" t="s">
        <v>205</v>
      </c>
      <c r="I1596" s="22" t="str">
        <f t="shared" si="177"/>
        <v>636221</v>
      </c>
      <c r="J1596" s="22">
        <f t="shared" si="175"/>
        <v>0</v>
      </c>
      <c r="K1596" s="22"/>
      <c r="L1596" s="23"/>
      <c r="M1596" s="22"/>
      <c r="N1596" s="23"/>
      <c r="O1596" s="24"/>
      <c r="P1596" s="24"/>
      <c r="Q1596" s="24"/>
      <c r="R1596" s="24"/>
      <c r="S1596" s="24"/>
      <c r="T1596" s="24"/>
      <c r="U1596" s="41" t="str">
        <f t="shared" si="178"/>
        <v>Administrative Staff Development Expenditures</v>
      </c>
      <c r="V1596" s="48">
        <f>Budget!N88</f>
        <v>0</v>
      </c>
      <c r="W1596" s="1" t="e">
        <f t="shared" si="176"/>
        <v>#VALUE!</v>
      </c>
      <c r="Z1596" s="1" t="s">
        <v>205</v>
      </c>
      <c r="AA1596" s="1">
        <v>303101</v>
      </c>
    </row>
    <row r="1597" spans="5:27" x14ac:dyDescent="0.2">
      <c r="E1597" s="4" t="e">
        <f t="shared" si="174"/>
        <v>#VALUE!</v>
      </c>
      <c r="F1597" s="2"/>
      <c r="G1597" s="2" t="e">
        <f t="shared" si="179"/>
        <v>#VALUE!</v>
      </c>
      <c r="H1597" s="9" t="s">
        <v>205</v>
      </c>
      <c r="I1597" s="42" t="str">
        <f t="shared" si="177"/>
        <v>636302</v>
      </c>
      <c r="J1597" s="22">
        <f t="shared" si="175"/>
        <v>0</v>
      </c>
      <c r="K1597" s="43"/>
      <c r="L1597" s="24"/>
      <c r="M1597" s="43"/>
      <c r="N1597" s="24"/>
      <c r="O1597" s="44"/>
      <c r="P1597" s="44"/>
      <c r="Q1597" s="44"/>
      <c r="R1597" s="44"/>
      <c r="S1597" s="44"/>
      <c r="T1597" s="44"/>
      <c r="U1597" s="22" t="str">
        <f t="shared" si="178"/>
        <v>Supplies</v>
      </c>
      <c r="V1597" s="48">
        <f>Budget!N89</f>
        <v>0</v>
      </c>
      <c r="W1597" s="1" t="e">
        <f t="shared" si="176"/>
        <v>#VALUE!</v>
      </c>
      <c r="X1597" s="7"/>
      <c r="Y1597" s="7"/>
      <c r="Z1597" s="1" t="s">
        <v>205</v>
      </c>
      <c r="AA1597" s="1">
        <v>303101</v>
      </c>
    </row>
    <row r="1598" spans="5:27" x14ac:dyDescent="0.2">
      <c r="E1598" s="4" t="e">
        <f t="shared" si="174"/>
        <v>#VALUE!</v>
      </c>
      <c r="G1598" s="9" t="e">
        <f t="shared" si="179"/>
        <v>#VALUE!</v>
      </c>
      <c r="H1598" s="9" t="s">
        <v>205</v>
      </c>
      <c r="I1598" s="22" t="str">
        <f t="shared" si="177"/>
        <v>636304</v>
      </c>
      <c r="J1598" s="22">
        <f t="shared" si="175"/>
        <v>0</v>
      </c>
      <c r="K1598" s="22"/>
      <c r="L1598" s="23"/>
      <c r="M1598" s="22"/>
      <c r="N1598" s="23"/>
      <c r="O1598" s="24"/>
      <c r="P1598" s="24"/>
      <c r="Q1598" s="24"/>
      <c r="R1598" s="24"/>
      <c r="S1598" s="24"/>
      <c r="T1598" s="24"/>
      <c r="U1598" s="41" t="str">
        <f t="shared" si="178"/>
        <v>Printing &amp; Stationery</v>
      </c>
      <c r="V1598" s="48">
        <f>Budget!N90</f>
        <v>0</v>
      </c>
      <c r="W1598" s="1" t="e">
        <f t="shared" si="176"/>
        <v>#VALUE!</v>
      </c>
      <c r="Z1598" s="1" t="s">
        <v>205</v>
      </c>
      <c r="AA1598" s="1">
        <v>303101</v>
      </c>
    </row>
    <row r="1599" spans="5:27" x14ac:dyDescent="0.2">
      <c r="E1599" s="4" t="e">
        <f t="shared" si="174"/>
        <v>#VALUE!</v>
      </c>
      <c r="G1599" s="9" t="e">
        <f t="shared" si="179"/>
        <v>#VALUE!</v>
      </c>
      <c r="H1599" s="9" t="s">
        <v>205</v>
      </c>
      <c r="I1599" s="22" t="str">
        <f t="shared" si="177"/>
        <v>636305</v>
      </c>
      <c r="J1599" s="22">
        <f t="shared" si="175"/>
        <v>0</v>
      </c>
      <c r="K1599" s="22"/>
      <c r="L1599" s="23"/>
      <c r="M1599" s="22"/>
      <c r="N1599" s="23"/>
      <c r="O1599" s="24"/>
      <c r="P1599" s="24"/>
      <c r="Q1599" s="24"/>
      <c r="R1599" s="24"/>
      <c r="S1599" s="24"/>
      <c r="T1599" s="24"/>
      <c r="U1599" s="41" t="str">
        <f t="shared" si="178"/>
        <v>Postage</v>
      </c>
      <c r="V1599" s="48">
        <f>Budget!N91</f>
        <v>0</v>
      </c>
      <c r="W1599" s="1" t="e">
        <f t="shared" si="176"/>
        <v>#VALUE!</v>
      </c>
      <c r="Z1599" s="1" t="s">
        <v>205</v>
      </c>
      <c r="AA1599" s="1">
        <v>303101</v>
      </c>
    </row>
    <row r="1600" spans="5:27" x14ac:dyDescent="0.2">
      <c r="E1600" s="4" t="e">
        <f t="shared" si="174"/>
        <v>#VALUE!</v>
      </c>
      <c r="G1600" s="9" t="e">
        <f t="shared" si="179"/>
        <v>#VALUE!</v>
      </c>
      <c r="H1600" s="9" t="s">
        <v>205</v>
      </c>
      <c r="I1600" s="22" t="str">
        <f t="shared" si="177"/>
        <v>636350</v>
      </c>
      <c r="J1600" s="22">
        <f t="shared" si="175"/>
        <v>0</v>
      </c>
      <c r="K1600" s="22"/>
      <c r="L1600" s="23"/>
      <c r="M1600" s="22"/>
      <c r="N1600" s="23"/>
      <c r="O1600" s="24"/>
      <c r="P1600" s="24"/>
      <c r="Q1600" s="24"/>
      <c r="R1600" s="24"/>
      <c r="S1600" s="24"/>
      <c r="T1600" s="24"/>
      <c r="U1600" s="41" t="str">
        <f t="shared" si="178"/>
        <v>Miscellaneous Administrative Expenditures</v>
      </c>
      <c r="V1600" s="48">
        <f>Budget!N92</f>
        <v>0</v>
      </c>
      <c r="W1600" s="1" t="e">
        <f t="shared" si="176"/>
        <v>#VALUE!</v>
      </c>
      <c r="Z1600" s="1" t="s">
        <v>205</v>
      </c>
      <c r="AA1600" s="1">
        <v>303101</v>
      </c>
    </row>
    <row r="1601" spans="5:27" x14ac:dyDescent="0.2">
      <c r="E1601" s="4" t="e">
        <f t="shared" si="174"/>
        <v>#VALUE!</v>
      </c>
      <c r="G1601" s="9" t="e">
        <f t="shared" si="179"/>
        <v>#VALUE!</v>
      </c>
      <c r="H1601" s="9" t="s">
        <v>205</v>
      </c>
      <c r="I1601" s="22" t="str">
        <f t="shared" si="177"/>
        <v>636351</v>
      </c>
      <c r="J1601" s="22">
        <f t="shared" si="175"/>
        <v>0</v>
      </c>
      <c r="K1601" s="22"/>
      <c r="L1601" s="23"/>
      <c r="M1601" s="22"/>
      <c r="N1601" s="23"/>
      <c r="O1601" s="24"/>
      <c r="P1601" s="24"/>
      <c r="Q1601" s="24"/>
      <c r="R1601" s="24"/>
      <c r="S1601" s="24"/>
      <c r="T1601" s="24"/>
      <c r="U1601" s="41" t="str">
        <f t="shared" si="178"/>
        <v>Unallocated Credit Card Charge</v>
      </c>
      <c r="V1601" s="48">
        <f>Budget!N93</f>
        <v>0</v>
      </c>
      <c r="W1601" s="1" t="e">
        <f t="shared" si="176"/>
        <v>#VALUE!</v>
      </c>
      <c r="Z1601" s="1" t="s">
        <v>205</v>
      </c>
      <c r="AA1601" s="1">
        <v>303101</v>
      </c>
    </row>
    <row r="1602" spans="5:27" x14ac:dyDescent="0.2">
      <c r="E1602" s="4" t="e">
        <f t="shared" si="174"/>
        <v>#VALUE!</v>
      </c>
      <c r="G1602" s="9" t="e">
        <f t="shared" si="179"/>
        <v>#VALUE!</v>
      </c>
      <c r="H1602" s="9" t="s">
        <v>205</v>
      </c>
      <c r="I1602" s="22" t="str">
        <f t="shared" si="177"/>
        <v>636404</v>
      </c>
      <c r="J1602" s="22">
        <f t="shared" si="175"/>
        <v>0</v>
      </c>
      <c r="K1602" s="22"/>
      <c r="L1602" s="23"/>
      <c r="M1602" s="22"/>
      <c r="N1602" s="23"/>
      <c r="O1602" s="24"/>
      <c r="P1602" s="24"/>
      <c r="Q1602" s="24"/>
      <c r="R1602" s="24"/>
      <c r="S1602" s="24"/>
      <c r="T1602" s="24"/>
      <c r="U1602" s="41" t="str">
        <f t="shared" si="178"/>
        <v>Dues, Memberships, and Subscriptions</v>
      </c>
      <c r="V1602" s="48">
        <f>Budget!N94</f>
        <v>0</v>
      </c>
      <c r="W1602" s="1" t="e">
        <f t="shared" si="176"/>
        <v>#VALUE!</v>
      </c>
      <c r="Z1602" s="1" t="s">
        <v>205</v>
      </c>
      <c r="AA1602" s="1">
        <v>303101</v>
      </c>
    </row>
    <row r="1603" spans="5:27" x14ac:dyDescent="0.2">
      <c r="E1603" s="4" t="e">
        <f t="shared" si="174"/>
        <v>#VALUE!</v>
      </c>
      <c r="G1603" s="9" t="e">
        <f t="shared" si="179"/>
        <v>#VALUE!</v>
      </c>
      <c r="H1603" s="9" t="s">
        <v>205</v>
      </c>
      <c r="I1603" s="22" t="str">
        <f t="shared" si="177"/>
        <v>636405</v>
      </c>
      <c r="J1603" s="22">
        <f t="shared" si="175"/>
        <v>0</v>
      </c>
      <c r="K1603" s="22"/>
      <c r="L1603" s="23"/>
      <c r="M1603" s="22"/>
      <c r="N1603" s="23"/>
      <c r="O1603" s="24"/>
      <c r="P1603" s="24"/>
      <c r="Q1603" s="24"/>
      <c r="R1603" s="24"/>
      <c r="S1603" s="24"/>
      <c r="T1603" s="24"/>
      <c r="U1603" s="41" t="str">
        <f t="shared" si="178"/>
        <v>Conference and Travel</v>
      </c>
      <c r="V1603" s="48">
        <f>Budget!N95</f>
        <v>0</v>
      </c>
      <c r="W1603" s="1" t="e">
        <f t="shared" si="176"/>
        <v>#VALUE!</v>
      </c>
      <c r="Z1603" s="1" t="s">
        <v>205</v>
      </c>
      <c r="AA1603" s="1">
        <v>303101</v>
      </c>
    </row>
    <row r="1604" spans="5:27" x14ac:dyDescent="0.2">
      <c r="E1604" s="4" t="e">
        <f t="shared" si="174"/>
        <v>#VALUE!</v>
      </c>
      <c r="G1604" s="9" t="e">
        <f t="shared" si="179"/>
        <v>#VALUE!</v>
      </c>
      <c r="H1604" s="9" t="s">
        <v>205</v>
      </c>
      <c r="I1604" s="22" t="str">
        <f t="shared" si="177"/>
        <v>636560</v>
      </c>
      <c r="J1604" s="22">
        <f t="shared" si="175"/>
        <v>0</v>
      </c>
      <c r="K1604" s="22"/>
      <c r="L1604" s="23"/>
      <c r="M1604" s="22"/>
      <c r="N1604" s="23"/>
      <c r="O1604" s="24"/>
      <c r="P1604" s="24"/>
      <c r="Q1604" s="24"/>
      <c r="R1604" s="24"/>
      <c r="S1604" s="24"/>
      <c r="T1604" s="24"/>
      <c r="U1604" s="41" t="str">
        <f t="shared" si="178"/>
        <v>Diocesan Student Fees</v>
      </c>
      <c r="V1604" s="48">
        <f>Budget!N96</f>
        <v>0</v>
      </c>
      <c r="W1604" s="1" t="e">
        <f t="shared" si="176"/>
        <v>#VALUE!</v>
      </c>
      <c r="Z1604" s="1" t="s">
        <v>205</v>
      </c>
      <c r="AA1604" s="1">
        <v>303101</v>
      </c>
    </row>
    <row r="1605" spans="5:27" x14ac:dyDescent="0.2">
      <c r="E1605" s="4" t="e">
        <f t="shared" si="174"/>
        <v>#VALUE!</v>
      </c>
      <c r="G1605" s="9" t="e">
        <f t="shared" si="179"/>
        <v>#VALUE!</v>
      </c>
      <c r="H1605" s="9" t="s">
        <v>205</v>
      </c>
      <c r="I1605" s="22" t="str">
        <f t="shared" si="177"/>
        <v>636575</v>
      </c>
      <c r="J1605" s="22">
        <f t="shared" si="175"/>
        <v>0</v>
      </c>
      <c r="K1605" s="22"/>
      <c r="L1605" s="23"/>
      <c r="M1605" s="22"/>
      <c r="N1605" s="23"/>
      <c r="O1605" s="24"/>
      <c r="P1605" s="24"/>
      <c r="Q1605" s="24"/>
      <c r="R1605" s="24"/>
      <c r="S1605" s="24"/>
      <c r="T1605" s="24"/>
      <c r="U1605" s="41" t="str">
        <f t="shared" si="178"/>
        <v>Student Accident Insurance</v>
      </c>
      <c r="V1605" s="48">
        <f>Budget!N97</f>
        <v>0</v>
      </c>
      <c r="W1605" s="1" t="e">
        <f t="shared" si="176"/>
        <v>#VALUE!</v>
      </c>
      <c r="Z1605" s="1" t="s">
        <v>205</v>
      </c>
      <c r="AA1605" s="1">
        <v>303101</v>
      </c>
    </row>
    <row r="1606" spans="5:27" x14ac:dyDescent="0.2">
      <c r="E1606" s="4" t="e">
        <f t="shared" si="174"/>
        <v>#VALUE!</v>
      </c>
      <c r="G1606" s="9" t="e">
        <f t="shared" si="179"/>
        <v>#VALUE!</v>
      </c>
      <c r="H1606" s="9" t="s">
        <v>205</v>
      </c>
      <c r="I1606" s="22" t="str">
        <f t="shared" si="177"/>
        <v>636605</v>
      </c>
      <c r="J1606" s="22">
        <f t="shared" si="175"/>
        <v>0</v>
      </c>
      <c r="K1606" s="22"/>
      <c r="L1606" s="23"/>
      <c r="M1606" s="22"/>
      <c r="N1606" s="23"/>
      <c r="O1606" s="24"/>
      <c r="P1606" s="24"/>
      <c r="Q1606" s="24"/>
      <c r="R1606" s="24"/>
      <c r="S1606" s="24"/>
      <c r="T1606" s="24"/>
      <c r="U1606" s="41" t="str">
        <f t="shared" si="178"/>
        <v>Telephone/Internet/Cable</v>
      </c>
      <c r="V1606" s="48">
        <f>Budget!N98</f>
        <v>0</v>
      </c>
      <c r="W1606" s="1" t="e">
        <f t="shared" si="176"/>
        <v>#VALUE!</v>
      </c>
      <c r="Z1606" s="1" t="s">
        <v>205</v>
      </c>
      <c r="AA1606" s="1">
        <v>303101</v>
      </c>
    </row>
    <row r="1607" spans="5:27" x14ac:dyDescent="0.2">
      <c r="E1607" s="4" t="e">
        <f t="shared" si="174"/>
        <v>#VALUE!</v>
      </c>
      <c r="G1607" s="9" t="e">
        <f t="shared" si="179"/>
        <v>#VALUE!</v>
      </c>
      <c r="H1607" s="9" t="s">
        <v>205</v>
      </c>
      <c r="I1607" s="22" t="str">
        <f t="shared" si="177"/>
        <v>636701</v>
      </c>
      <c r="J1607" s="22">
        <f t="shared" si="175"/>
        <v>0</v>
      </c>
      <c r="K1607" s="22"/>
      <c r="L1607" s="23"/>
      <c r="M1607" s="22"/>
      <c r="N1607" s="23"/>
      <c r="O1607" s="24"/>
      <c r="P1607" s="24"/>
      <c r="Q1607" s="24"/>
      <c r="R1607" s="24"/>
      <c r="S1607" s="24"/>
      <c r="T1607" s="24"/>
      <c r="U1607" s="41" t="str">
        <f t="shared" si="178"/>
        <v>Administrative Equipment &amp; Furnishings</v>
      </c>
      <c r="V1607" s="48">
        <f>Budget!N99</f>
        <v>0</v>
      </c>
      <c r="W1607" s="1" t="e">
        <f t="shared" si="176"/>
        <v>#VALUE!</v>
      </c>
      <c r="Z1607" s="1" t="s">
        <v>205</v>
      </c>
      <c r="AA1607" s="1">
        <v>303101</v>
      </c>
    </row>
    <row r="1608" spans="5:27" x14ac:dyDescent="0.2">
      <c r="E1608" s="4" t="e">
        <f t="shared" si="174"/>
        <v>#VALUE!</v>
      </c>
      <c r="G1608" s="9" t="e">
        <f t="shared" si="179"/>
        <v>#VALUE!</v>
      </c>
      <c r="H1608" s="9" t="s">
        <v>205</v>
      </c>
      <c r="I1608" s="22" t="str">
        <f t="shared" si="177"/>
        <v>636703</v>
      </c>
      <c r="J1608" s="22">
        <f t="shared" si="175"/>
        <v>0</v>
      </c>
      <c r="K1608" s="22"/>
      <c r="L1608" s="23"/>
      <c r="M1608" s="22"/>
      <c r="N1608" s="23"/>
      <c r="O1608" s="24"/>
      <c r="P1608" s="24"/>
      <c r="Q1608" s="24"/>
      <c r="R1608" s="24"/>
      <c r="S1608" s="24"/>
      <c r="T1608" s="24"/>
      <c r="U1608" s="41" t="str">
        <f t="shared" si="178"/>
        <v>Administrative Equipment, Repairs, &amp; Maintenance</v>
      </c>
      <c r="V1608" s="48">
        <f>Budget!N100</f>
        <v>0</v>
      </c>
      <c r="W1608" s="1" t="e">
        <f t="shared" si="176"/>
        <v>#VALUE!</v>
      </c>
      <c r="Z1608" s="1" t="s">
        <v>205</v>
      </c>
      <c r="AA1608" s="1">
        <v>303101</v>
      </c>
    </row>
    <row r="1609" spans="5:27" x14ac:dyDescent="0.2">
      <c r="E1609" s="4" t="e">
        <f t="shared" si="174"/>
        <v>#VALUE!</v>
      </c>
      <c r="G1609" s="9" t="e">
        <f t="shared" si="179"/>
        <v>#VALUE!</v>
      </c>
      <c r="H1609" s="9" t="s">
        <v>205</v>
      </c>
      <c r="I1609" s="22" t="str">
        <f t="shared" si="177"/>
        <v>656004</v>
      </c>
      <c r="J1609" s="22">
        <f t="shared" si="175"/>
        <v>0</v>
      </c>
      <c r="K1609" s="22"/>
      <c r="L1609" s="23"/>
      <c r="M1609" s="22"/>
      <c r="N1609" s="23"/>
      <c r="O1609" s="24"/>
      <c r="P1609" s="24"/>
      <c r="Q1609" s="24"/>
      <c r="R1609" s="24"/>
      <c r="S1609" s="24"/>
      <c r="T1609" s="24"/>
      <c r="U1609" s="41" t="str">
        <f t="shared" si="178"/>
        <v>Instructional Salaries - Contracted</v>
      </c>
      <c r="V1609" s="48">
        <f>Budget!N101</f>
        <v>0</v>
      </c>
      <c r="W1609" s="1" t="e">
        <f t="shared" si="176"/>
        <v>#VALUE!</v>
      </c>
      <c r="Z1609" s="1" t="s">
        <v>205</v>
      </c>
      <c r="AA1609" s="1">
        <v>303101</v>
      </c>
    </row>
    <row r="1610" spans="5:27" x14ac:dyDescent="0.2">
      <c r="E1610" s="4" t="e">
        <f t="shared" si="174"/>
        <v>#VALUE!</v>
      </c>
      <c r="G1610" s="9" t="e">
        <f t="shared" si="179"/>
        <v>#VALUE!</v>
      </c>
      <c r="H1610" s="9" t="s">
        <v>205</v>
      </c>
      <c r="I1610" s="22" t="str">
        <f t="shared" si="177"/>
        <v>656008</v>
      </c>
      <c r="J1610" s="22">
        <f t="shared" si="175"/>
        <v>0</v>
      </c>
      <c r="K1610" s="22"/>
      <c r="L1610" s="23"/>
      <c r="M1610" s="22"/>
      <c r="N1610" s="23"/>
      <c r="O1610" s="24"/>
      <c r="P1610" s="24"/>
      <c r="Q1610" s="24"/>
      <c r="R1610" s="24"/>
      <c r="S1610" s="24"/>
      <c r="T1610" s="24"/>
      <c r="U1610" s="41" t="str">
        <f t="shared" si="178"/>
        <v>Substitute Salaries</v>
      </c>
      <c r="V1610" s="48">
        <f>Budget!N102</f>
        <v>0</v>
      </c>
      <c r="W1610" s="1" t="e">
        <f t="shared" si="176"/>
        <v>#VALUE!</v>
      </c>
      <c r="Z1610" s="1" t="s">
        <v>205</v>
      </c>
      <c r="AA1610" s="1">
        <v>303101</v>
      </c>
    </row>
    <row r="1611" spans="5:27" x14ac:dyDescent="0.2">
      <c r="E1611" s="4" t="e">
        <f t="shared" si="174"/>
        <v>#VALUE!</v>
      </c>
      <c r="G1611" s="9" t="e">
        <f t="shared" si="179"/>
        <v>#VALUE!</v>
      </c>
      <c r="H1611" s="9" t="s">
        <v>205</v>
      </c>
      <c r="I1611" s="22" t="str">
        <f t="shared" si="177"/>
        <v>656009</v>
      </c>
      <c r="J1611" s="22">
        <f t="shared" si="175"/>
        <v>0</v>
      </c>
      <c r="K1611" s="22"/>
      <c r="L1611" s="23"/>
      <c r="M1611" s="22"/>
      <c r="N1611" s="23"/>
      <c r="O1611" s="24"/>
      <c r="P1611" s="24"/>
      <c r="Q1611" s="24"/>
      <c r="R1611" s="24"/>
      <c r="S1611" s="24"/>
      <c r="T1611" s="24"/>
      <c r="U1611" s="41" t="str">
        <f t="shared" si="178"/>
        <v>Non-Contracted Instructional Salaries</v>
      </c>
      <c r="V1611" s="48">
        <f>Budget!N103</f>
        <v>0</v>
      </c>
      <c r="W1611" s="1" t="e">
        <f t="shared" si="176"/>
        <v>#VALUE!</v>
      </c>
      <c r="Z1611" s="1" t="s">
        <v>205</v>
      </c>
      <c r="AA1611" s="1">
        <v>303101</v>
      </c>
    </row>
    <row r="1612" spans="5:27" x14ac:dyDescent="0.2">
      <c r="E1612" s="4" t="e">
        <f t="shared" si="174"/>
        <v>#VALUE!</v>
      </c>
      <c r="G1612" s="9" t="e">
        <f t="shared" si="179"/>
        <v>#VALUE!</v>
      </c>
      <c r="H1612" s="9" t="s">
        <v>205</v>
      </c>
      <c r="I1612" s="22" t="str">
        <f t="shared" si="177"/>
        <v>656101</v>
      </c>
      <c r="J1612" s="22">
        <f t="shared" si="175"/>
        <v>0</v>
      </c>
      <c r="K1612" s="22"/>
      <c r="L1612" s="23"/>
      <c r="M1612" s="22"/>
      <c r="N1612" s="23"/>
      <c r="O1612" s="24"/>
      <c r="P1612" s="24"/>
      <c r="Q1612" s="24"/>
      <c r="R1612" s="24"/>
      <c r="S1612" s="24"/>
      <c r="T1612" s="24"/>
      <c r="U1612" s="41" t="str">
        <f t="shared" si="178"/>
        <v>SS Taxes, Employer Share - Instructional</v>
      </c>
      <c r="V1612" s="48">
        <f>Budget!N104</f>
        <v>0</v>
      </c>
      <c r="W1612" s="1" t="e">
        <f t="shared" si="176"/>
        <v>#VALUE!</v>
      </c>
      <c r="Z1612" s="1" t="s">
        <v>205</v>
      </c>
      <c r="AA1612" s="1">
        <v>303101</v>
      </c>
    </row>
    <row r="1613" spans="5:27" x14ac:dyDescent="0.2">
      <c r="E1613" s="4" t="e">
        <f t="shared" si="174"/>
        <v>#VALUE!</v>
      </c>
      <c r="G1613" s="9" t="e">
        <f t="shared" si="179"/>
        <v>#VALUE!</v>
      </c>
      <c r="H1613" s="9" t="s">
        <v>205</v>
      </c>
      <c r="I1613" s="22" t="str">
        <f t="shared" si="177"/>
        <v>656102</v>
      </c>
      <c r="J1613" s="22">
        <f t="shared" si="175"/>
        <v>0</v>
      </c>
      <c r="K1613" s="22"/>
      <c r="L1613" s="23"/>
      <c r="M1613" s="22"/>
      <c r="N1613" s="23"/>
      <c r="O1613" s="24"/>
      <c r="P1613" s="24"/>
      <c r="Q1613" s="24"/>
      <c r="R1613" s="24"/>
      <c r="S1613" s="24"/>
      <c r="T1613" s="24"/>
      <c r="U1613" s="41" t="str">
        <f t="shared" si="178"/>
        <v>Life &amp; Disability Insurance - Instructional</v>
      </c>
      <c r="V1613" s="48">
        <f>Budget!N105</f>
        <v>0</v>
      </c>
      <c r="W1613" s="1" t="e">
        <f t="shared" si="176"/>
        <v>#VALUE!</v>
      </c>
      <c r="Z1613" s="1" t="s">
        <v>205</v>
      </c>
      <c r="AA1613" s="1">
        <v>303101</v>
      </c>
    </row>
    <row r="1614" spans="5:27" x14ac:dyDescent="0.2">
      <c r="E1614" s="4" t="e">
        <f t="shared" si="174"/>
        <v>#VALUE!</v>
      </c>
      <c r="G1614" s="9" t="e">
        <f t="shared" si="179"/>
        <v>#VALUE!</v>
      </c>
      <c r="H1614" s="9" t="s">
        <v>205</v>
      </c>
      <c r="I1614" s="22" t="str">
        <f t="shared" si="177"/>
        <v>656104</v>
      </c>
      <c r="J1614" s="22">
        <f t="shared" si="175"/>
        <v>0</v>
      </c>
      <c r="K1614" s="22"/>
      <c r="L1614" s="23"/>
      <c r="M1614" s="22"/>
      <c r="N1614" s="23"/>
      <c r="O1614" s="24"/>
      <c r="P1614" s="24"/>
      <c r="Q1614" s="24"/>
      <c r="R1614" s="24"/>
      <c r="S1614" s="24"/>
      <c r="T1614" s="24"/>
      <c r="U1614" s="41" t="str">
        <f t="shared" si="178"/>
        <v>Vision Insurance - Instructional</v>
      </c>
      <c r="V1614" s="48">
        <f>Budget!N106</f>
        <v>0</v>
      </c>
      <c r="W1614" s="1" t="e">
        <f t="shared" si="176"/>
        <v>#VALUE!</v>
      </c>
      <c r="Z1614" s="1" t="s">
        <v>205</v>
      </c>
      <c r="AA1614" s="1">
        <v>303101</v>
      </c>
    </row>
    <row r="1615" spans="5:27" x14ac:dyDescent="0.2">
      <c r="E1615" s="4" t="e">
        <f t="shared" si="174"/>
        <v>#VALUE!</v>
      </c>
      <c r="G1615" s="9" t="e">
        <f t="shared" si="179"/>
        <v>#VALUE!</v>
      </c>
      <c r="H1615" s="9" t="s">
        <v>205</v>
      </c>
      <c r="I1615" s="22" t="str">
        <f t="shared" si="177"/>
        <v>656106</v>
      </c>
      <c r="J1615" s="22">
        <f t="shared" si="175"/>
        <v>0</v>
      </c>
      <c r="K1615" s="22"/>
      <c r="L1615" s="23"/>
      <c r="M1615" s="22"/>
      <c r="N1615" s="23"/>
      <c r="O1615" s="24"/>
      <c r="P1615" s="24"/>
      <c r="Q1615" s="24"/>
      <c r="R1615" s="24"/>
      <c r="S1615" s="24"/>
      <c r="T1615" s="24"/>
      <c r="U1615" s="41" t="str">
        <f t="shared" si="178"/>
        <v>Retirement - Instructional</v>
      </c>
      <c r="V1615" s="48">
        <f>Budget!N107</f>
        <v>0</v>
      </c>
      <c r="W1615" s="1" t="e">
        <f t="shared" si="176"/>
        <v>#VALUE!</v>
      </c>
      <c r="Z1615" s="1" t="s">
        <v>205</v>
      </c>
      <c r="AA1615" s="1">
        <v>303101</v>
      </c>
    </row>
    <row r="1616" spans="5:27" x14ac:dyDescent="0.2">
      <c r="E1616" s="4" t="e">
        <f t="shared" si="174"/>
        <v>#VALUE!</v>
      </c>
      <c r="G1616" s="9" t="e">
        <f t="shared" si="179"/>
        <v>#VALUE!</v>
      </c>
      <c r="H1616" s="9" t="s">
        <v>205</v>
      </c>
      <c r="I1616" s="22" t="str">
        <f t="shared" si="177"/>
        <v>656111</v>
      </c>
      <c r="J1616" s="22">
        <f t="shared" si="175"/>
        <v>0</v>
      </c>
      <c r="K1616" s="22"/>
      <c r="L1616" s="23"/>
      <c r="M1616" s="22"/>
      <c r="N1616" s="23"/>
      <c r="O1616" s="24"/>
      <c r="P1616" s="24"/>
      <c r="Q1616" s="24"/>
      <c r="R1616" s="24"/>
      <c r="S1616" s="24"/>
      <c r="T1616" s="24"/>
      <c r="U1616" s="41" t="str">
        <f t="shared" si="178"/>
        <v>Health Insurance - Instructional</v>
      </c>
      <c r="V1616" s="48">
        <f>Budget!N108</f>
        <v>0</v>
      </c>
      <c r="W1616" s="1" t="e">
        <f t="shared" si="176"/>
        <v>#VALUE!</v>
      </c>
      <c r="Z1616" s="1" t="s">
        <v>205</v>
      </c>
      <c r="AA1616" s="1">
        <v>303101</v>
      </c>
    </row>
    <row r="1617" spans="5:27" x14ac:dyDescent="0.2">
      <c r="E1617" s="4" t="e">
        <f t="shared" si="174"/>
        <v>#VALUE!</v>
      </c>
      <c r="G1617" s="9" t="e">
        <f t="shared" si="179"/>
        <v>#VALUE!</v>
      </c>
      <c r="H1617" s="9" t="s">
        <v>205</v>
      </c>
      <c r="I1617" s="22" t="str">
        <f t="shared" si="177"/>
        <v>676221</v>
      </c>
      <c r="J1617" s="22">
        <f t="shared" si="175"/>
        <v>0</v>
      </c>
      <c r="K1617" s="22"/>
      <c r="L1617" s="23"/>
      <c r="M1617" s="22"/>
      <c r="N1617" s="23"/>
      <c r="O1617" s="24"/>
      <c r="P1617" s="24"/>
      <c r="Q1617" s="24"/>
      <c r="R1617" s="24"/>
      <c r="S1617" s="24"/>
      <c r="T1617" s="24"/>
      <c r="U1617" s="41" t="str">
        <f t="shared" si="178"/>
        <v>Instructional Staff Development Expenditures</v>
      </c>
      <c r="V1617" s="48">
        <f>Budget!N109</f>
        <v>0</v>
      </c>
      <c r="W1617" s="1" t="e">
        <f t="shared" si="176"/>
        <v>#VALUE!</v>
      </c>
      <c r="Z1617" s="1" t="s">
        <v>205</v>
      </c>
      <c r="AA1617" s="1">
        <v>303101</v>
      </c>
    </row>
    <row r="1618" spans="5:27" x14ac:dyDescent="0.2">
      <c r="E1618" s="4" t="e">
        <f t="shared" si="174"/>
        <v>#VALUE!</v>
      </c>
      <c r="G1618" s="9" t="e">
        <f t="shared" si="179"/>
        <v>#VALUE!</v>
      </c>
      <c r="H1618" s="9" t="s">
        <v>205</v>
      </c>
      <c r="I1618" s="22" t="str">
        <f t="shared" si="177"/>
        <v>676306</v>
      </c>
      <c r="J1618" s="22">
        <f t="shared" si="175"/>
        <v>0</v>
      </c>
      <c r="K1618" s="22"/>
      <c r="L1618" s="23"/>
      <c r="M1618" s="22"/>
      <c r="N1618" s="23"/>
      <c r="O1618" s="24"/>
      <c r="P1618" s="24"/>
      <c r="Q1618" s="24"/>
      <c r="R1618" s="24"/>
      <c r="S1618" s="24"/>
      <c r="T1618" s="24"/>
      <c r="U1618" s="41" t="str">
        <f t="shared" si="178"/>
        <v>Copier</v>
      </c>
      <c r="V1618" s="48">
        <f>Budget!N110</f>
        <v>0</v>
      </c>
      <c r="W1618" s="1" t="e">
        <f t="shared" si="176"/>
        <v>#VALUE!</v>
      </c>
      <c r="Z1618" s="1" t="s">
        <v>205</v>
      </c>
      <c r="AA1618" s="1">
        <v>303101</v>
      </c>
    </row>
    <row r="1619" spans="5:27" x14ac:dyDescent="0.2">
      <c r="E1619" s="4" t="e">
        <f t="shared" si="174"/>
        <v>#VALUE!</v>
      </c>
      <c r="G1619" s="9" t="e">
        <f t="shared" si="179"/>
        <v>#VALUE!</v>
      </c>
      <c r="H1619" s="9" t="s">
        <v>205</v>
      </c>
      <c r="I1619" s="22" t="str">
        <f t="shared" si="177"/>
        <v>676312</v>
      </c>
      <c r="J1619" s="22">
        <f t="shared" si="175"/>
        <v>0</v>
      </c>
      <c r="K1619" s="22"/>
      <c r="L1619" s="23"/>
      <c r="M1619" s="22"/>
      <c r="N1619" s="23"/>
      <c r="O1619" s="24"/>
      <c r="P1619" s="24"/>
      <c r="Q1619" s="24"/>
      <c r="R1619" s="24"/>
      <c r="S1619" s="24"/>
      <c r="T1619" s="24"/>
      <c r="U1619" s="41" t="str">
        <f t="shared" si="178"/>
        <v>Testing</v>
      </c>
      <c r="V1619" s="48">
        <f>Budget!N111</f>
        <v>0</v>
      </c>
      <c r="W1619" s="1" t="e">
        <f t="shared" si="176"/>
        <v>#VALUE!</v>
      </c>
      <c r="Z1619" s="1" t="s">
        <v>205</v>
      </c>
      <c r="AA1619" s="1">
        <v>303101</v>
      </c>
    </row>
    <row r="1620" spans="5:27" x14ac:dyDescent="0.2">
      <c r="E1620" s="4" t="e">
        <f t="shared" si="174"/>
        <v>#VALUE!</v>
      </c>
      <c r="G1620" s="9" t="e">
        <f t="shared" si="179"/>
        <v>#VALUE!</v>
      </c>
      <c r="H1620" s="9" t="s">
        <v>205</v>
      </c>
      <c r="I1620" s="22" t="str">
        <f t="shared" si="177"/>
        <v>676320</v>
      </c>
      <c r="J1620" s="22">
        <f t="shared" si="175"/>
        <v>0</v>
      </c>
      <c r="K1620" s="22"/>
      <c r="L1620" s="23"/>
      <c r="M1620" s="22"/>
      <c r="N1620" s="23"/>
      <c r="O1620" s="24"/>
      <c r="P1620" s="24"/>
      <c r="Q1620" s="24"/>
      <c r="R1620" s="24"/>
      <c r="S1620" s="24"/>
      <c r="T1620" s="24"/>
      <c r="U1620" s="41" t="str">
        <f t="shared" si="178"/>
        <v>Departmental Expenditures</v>
      </c>
      <c r="V1620" s="48">
        <f>Budget!N112</f>
        <v>0</v>
      </c>
      <c r="W1620" s="1" t="e">
        <f t="shared" si="176"/>
        <v>#VALUE!</v>
      </c>
      <c r="Z1620" s="1" t="s">
        <v>205</v>
      </c>
      <c r="AA1620" s="1">
        <v>303101</v>
      </c>
    </row>
    <row r="1621" spans="5:27" x14ac:dyDescent="0.2">
      <c r="E1621" s="4" t="e">
        <f t="shared" si="174"/>
        <v>#VALUE!</v>
      </c>
      <c r="G1621" s="9" t="e">
        <f t="shared" si="179"/>
        <v>#VALUE!</v>
      </c>
      <c r="H1621" s="9" t="s">
        <v>205</v>
      </c>
      <c r="I1621" s="22" t="str">
        <f t="shared" si="177"/>
        <v>676330</v>
      </c>
      <c r="J1621" s="22">
        <f t="shared" si="175"/>
        <v>0</v>
      </c>
      <c r="K1621" s="22"/>
      <c r="L1621" s="23"/>
      <c r="M1621" s="22"/>
      <c r="N1621" s="23"/>
      <c r="O1621" s="24"/>
      <c r="P1621" s="24"/>
      <c r="Q1621" s="24"/>
      <c r="R1621" s="24"/>
      <c r="S1621" s="24"/>
      <c r="T1621" s="24"/>
      <c r="U1621" s="41" t="str">
        <f t="shared" si="178"/>
        <v>Instructional Supplies</v>
      </c>
      <c r="V1621" s="48">
        <f>Budget!N113</f>
        <v>0</v>
      </c>
      <c r="W1621" s="1" t="e">
        <f t="shared" si="176"/>
        <v>#VALUE!</v>
      </c>
      <c r="Z1621" s="1" t="s">
        <v>205</v>
      </c>
      <c r="AA1621" s="1">
        <v>303101</v>
      </c>
    </row>
    <row r="1622" spans="5:27" x14ac:dyDescent="0.2">
      <c r="E1622" s="4" t="e">
        <f t="shared" si="174"/>
        <v>#VALUE!</v>
      </c>
      <c r="G1622" s="9" t="e">
        <f t="shared" si="179"/>
        <v>#VALUE!</v>
      </c>
      <c r="H1622" s="9" t="s">
        <v>205</v>
      </c>
      <c r="I1622" s="22" t="str">
        <f t="shared" si="177"/>
        <v>676331</v>
      </c>
      <c r="J1622" s="22">
        <f t="shared" si="175"/>
        <v>0</v>
      </c>
      <c r="K1622" s="22"/>
      <c r="L1622" s="23"/>
      <c r="M1622" s="22"/>
      <c r="N1622" s="23"/>
      <c r="O1622" s="24"/>
      <c r="P1622" s="24"/>
      <c r="Q1622" s="24"/>
      <c r="R1622" s="24"/>
      <c r="S1622" s="24"/>
      <c r="T1622" s="24"/>
      <c r="U1622" s="41" t="str">
        <f t="shared" si="178"/>
        <v>Instructional Materials</v>
      </c>
      <c r="V1622" s="48">
        <f>Budget!N114</f>
        <v>0</v>
      </c>
      <c r="W1622" s="1" t="e">
        <f t="shared" si="176"/>
        <v>#VALUE!</v>
      </c>
      <c r="Z1622" s="1" t="s">
        <v>205</v>
      </c>
      <c r="AA1622" s="1">
        <v>303101</v>
      </c>
    </row>
    <row r="1623" spans="5:27" x14ac:dyDescent="0.2">
      <c r="E1623" s="4" t="e">
        <f t="shared" si="174"/>
        <v>#VALUE!</v>
      </c>
      <c r="G1623" s="9" t="e">
        <f t="shared" si="179"/>
        <v>#VALUE!</v>
      </c>
      <c r="H1623" s="9" t="s">
        <v>205</v>
      </c>
      <c r="I1623" s="22" t="str">
        <f t="shared" si="177"/>
        <v>676332</v>
      </c>
      <c r="J1623" s="22">
        <f t="shared" si="175"/>
        <v>0</v>
      </c>
      <c r="K1623" s="22"/>
      <c r="L1623" s="23"/>
      <c r="M1623" s="22"/>
      <c r="N1623" s="23"/>
      <c r="O1623" s="24"/>
      <c r="P1623" s="24"/>
      <c r="Q1623" s="24"/>
      <c r="R1623" s="24"/>
      <c r="S1623" s="24"/>
      <c r="T1623" s="24"/>
      <c r="U1623" s="41" t="str">
        <f t="shared" si="178"/>
        <v>Textbooks</v>
      </c>
      <c r="V1623" s="48">
        <f>Budget!N115</f>
        <v>0</v>
      </c>
      <c r="W1623" s="1" t="e">
        <f t="shared" si="176"/>
        <v>#VALUE!</v>
      </c>
      <c r="Z1623" s="1" t="s">
        <v>205</v>
      </c>
      <c r="AA1623" s="1">
        <v>303101</v>
      </c>
    </row>
    <row r="1624" spans="5:27" x14ac:dyDescent="0.2">
      <c r="E1624" s="4" t="e">
        <f t="shared" si="174"/>
        <v>#VALUE!</v>
      </c>
      <c r="G1624" s="9" t="e">
        <f t="shared" si="179"/>
        <v>#VALUE!</v>
      </c>
      <c r="H1624" s="9" t="s">
        <v>205</v>
      </c>
      <c r="I1624" s="22" t="str">
        <f t="shared" si="177"/>
        <v>676333</v>
      </c>
      <c r="J1624" s="22">
        <f t="shared" si="175"/>
        <v>0</v>
      </c>
      <c r="K1624" s="22"/>
      <c r="L1624" s="23"/>
      <c r="M1624" s="22"/>
      <c r="N1624" s="23"/>
      <c r="O1624" s="24"/>
      <c r="P1624" s="24"/>
      <c r="Q1624" s="24"/>
      <c r="R1624" s="24"/>
      <c r="S1624" s="24"/>
      <c r="T1624" s="24"/>
      <c r="U1624" s="41" t="str">
        <f t="shared" si="178"/>
        <v>Textbooks, Consumable</v>
      </c>
      <c r="V1624" s="48">
        <f>Budget!N116</f>
        <v>0</v>
      </c>
      <c r="W1624" s="1" t="e">
        <f t="shared" si="176"/>
        <v>#VALUE!</v>
      </c>
      <c r="Z1624" s="1" t="s">
        <v>205</v>
      </c>
      <c r="AA1624" s="1">
        <v>303101</v>
      </c>
    </row>
    <row r="1625" spans="5:27" x14ac:dyDescent="0.2">
      <c r="E1625" s="4" t="e">
        <f t="shared" si="174"/>
        <v>#VALUE!</v>
      </c>
      <c r="G1625" s="9" t="e">
        <f t="shared" si="179"/>
        <v>#VALUE!</v>
      </c>
      <c r="H1625" s="9" t="s">
        <v>205</v>
      </c>
      <c r="I1625" s="22" t="str">
        <f t="shared" si="177"/>
        <v>676350</v>
      </c>
      <c r="J1625" s="22">
        <f t="shared" si="175"/>
        <v>0</v>
      </c>
      <c r="K1625" s="22"/>
      <c r="L1625" s="23"/>
      <c r="M1625" s="22"/>
      <c r="N1625" s="23"/>
      <c r="O1625" s="24"/>
      <c r="P1625" s="24"/>
      <c r="Q1625" s="24"/>
      <c r="R1625" s="24"/>
      <c r="S1625" s="24"/>
      <c r="T1625" s="24"/>
      <c r="U1625" s="41" t="str">
        <f t="shared" si="178"/>
        <v>Miscellaneous Instructional Expenditures</v>
      </c>
      <c r="V1625" s="48">
        <f>Budget!N117</f>
        <v>0</v>
      </c>
      <c r="W1625" s="1" t="e">
        <f t="shared" si="176"/>
        <v>#VALUE!</v>
      </c>
      <c r="Z1625" s="1" t="s">
        <v>205</v>
      </c>
      <c r="AA1625" s="1">
        <v>303101</v>
      </c>
    </row>
    <row r="1626" spans="5:27" x14ac:dyDescent="0.2">
      <c r="E1626" s="4" t="e">
        <f t="shared" ref="E1626:E1689" si="180">DATE(YEAR(E1458),MONTH(E1458)+1,DAY(E1458))</f>
        <v>#VALUE!</v>
      </c>
      <c r="G1626" s="9" t="e">
        <f t="shared" si="179"/>
        <v>#VALUE!</v>
      </c>
      <c r="H1626" s="9" t="s">
        <v>205</v>
      </c>
      <c r="I1626" s="22" t="str">
        <f t="shared" si="177"/>
        <v>676405</v>
      </c>
      <c r="J1626" s="22">
        <f t="shared" si="175"/>
        <v>0</v>
      </c>
      <c r="K1626" s="22"/>
      <c r="L1626" s="23"/>
      <c r="M1626" s="22"/>
      <c r="N1626" s="23"/>
      <c r="O1626" s="24"/>
      <c r="P1626" s="24"/>
      <c r="Q1626" s="24"/>
      <c r="R1626" s="24"/>
      <c r="S1626" s="24"/>
      <c r="T1626" s="24"/>
      <c r="U1626" s="41" t="str">
        <f t="shared" si="178"/>
        <v>FacultyTravel, Conferences, Conventions</v>
      </c>
      <c r="V1626" s="48">
        <f>Budget!N118</f>
        <v>0</v>
      </c>
      <c r="W1626" s="1" t="e">
        <f t="shared" si="176"/>
        <v>#VALUE!</v>
      </c>
      <c r="Z1626" s="1" t="s">
        <v>205</v>
      </c>
      <c r="AA1626" s="1">
        <v>303101</v>
      </c>
    </row>
    <row r="1627" spans="5:27" x14ac:dyDescent="0.2">
      <c r="E1627" s="4" t="e">
        <f t="shared" si="180"/>
        <v>#VALUE!</v>
      </c>
      <c r="G1627" s="9" t="e">
        <f t="shared" si="179"/>
        <v>#VALUE!</v>
      </c>
      <c r="H1627" s="9" t="s">
        <v>205</v>
      </c>
      <c r="I1627" s="22" t="str">
        <f t="shared" si="177"/>
        <v>676701</v>
      </c>
      <c r="J1627" s="22">
        <f t="shared" si="175"/>
        <v>0</v>
      </c>
      <c r="K1627" s="22"/>
      <c r="L1627" s="23"/>
      <c r="M1627" s="22"/>
      <c r="N1627" s="23"/>
      <c r="O1627" s="24"/>
      <c r="P1627" s="24"/>
      <c r="Q1627" s="24"/>
      <c r="R1627" s="24"/>
      <c r="S1627" s="24"/>
      <c r="T1627" s="24"/>
      <c r="U1627" s="41" t="str">
        <f t="shared" si="178"/>
        <v>General Instructional Equipment &amp; Furnishings</v>
      </c>
      <c r="V1627" s="48">
        <f>Budget!N119</f>
        <v>0</v>
      </c>
      <c r="W1627" s="1" t="e">
        <f t="shared" si="176"/>
        <v>#VALUE!</v>
      </c>
      <c r="Z1627" s="1" t="s">
        <v>205</v>
      </c>
      <c r="AA1627" s="1">
        <v>303101</v>
      </c>
    </row>
    <row r="1628" spans="5:27" x14ac:dyDescent="0.2">
      <c r="E1628" s="4" t="e">
        <f t="shared" si="180"/>
        <v>#VALUE!</v>
      </c>
      <c r="G1628" s="9" t="e">
        <f t="shared" si="179"/>
        <v>#VALUE!</v>
      </c>
      <c r="H1628" s="9" t="s">
        <v>205</v>
      </c>
      <c r="I1628" s="22" t="str">
        <f t="shared" si="177"/>
        <v>696303</v>
      </c>
      <c r="J1628" s="22">
        <f t="shared" si="175"/>
        <v>0</v>
      </c>
      <c r="K1628" s="22"/>
      <c r="L1628" s="23"/>
      <c r="M1628" s="22"/>
      <c r="N1628" s="23"/>
      <c r="O1628" s="24"/>
      <c r="P1628" s="24"/>
      <c r="Q1628" s="24"/>
      <c r="R1628" s="24"/>
      <c r="S1628" s="24"/>
      <c r="T1628" s="24"/>
      <c r="U1628" s="41" t="str">
        <f t="shared" si="178"/>
        <v>Books and Periodicals</v>
      </c>
      <c r="V1628" s="48">
        <f>Budget!N120</f>
        <v>0</v>
      </c>
      <c r="W1628" s="1" t="e">
        <f t="shared" si="176"/>
        <v>#VALUE!</v>
      </c>
      <c r="Z1628" s="1" t="s">
        <v>205</v>
      </c>
      <c r="AA1628" s="1">
        <v>303101</v>
      </c>
    </row>
    <row r="1629" spans="5:27" x14ac:dyDescent="0.2">
      <c r="E1629" s="4" t="e">
        <f t="shared" si="180"/>
        <v>#VALUE!</v>
      </c>
      <c r="G1629" s="9" t="e">
        <f t="shared" si="179"/>
        <v>#VALUE!</v>
      </c>
      <c r="H1629" s="9" t="s">
        <v>205</v>
      </c>
      <c r="I1629" s="22" t="str">
        <f t="shared" si="177"/>
        <v>696308</v>
      </c>
      <c r="J1629" s="22">
        <f t="shared" si="175"/>
        <v>0</v>
      </c>
      <c r="K1629" s="22"/>
      <c r="L1629" s="23"/>
      <c r="M1629" s="22"/>
      <c r="N1629" s="23"/>
      <c r="O1629" s="24"/>
      <c r="P1629" s="24"/>
      <c r="Q1629" s="24"/>
      <c r="R1629" s="24"/>
      <c r="S1629" s="24"/>
      <c r="T1629" s="24"/>
      <c r="U1629" s="41" t="str">
        <f t="shared" si="178"/>
        <v>Technology Services / Supplies</v>
      </c>
      <c r="V1629" s="48">
        <f>Budget!N121</f>
        <v>0</v>
      </c>
      <c r="W1629" s="1" t="e">
        <f t="shared" si="176"/>
        <v>#VALUE!</v>
      </c>
      <c r="Z1629" s="1" t="s">
        <v>205</v>
      </c>
      <c r="AA1629" s="1">
        <v>303101</v>
      </c>
    </row>
    <row r="1630" spans="5:27" x14ac:dyDescent="0.2">
      <c r="E1630" s="4" t="e">
        <f t="shared" si="180"/>
        <v>#VALUE!</v>
      </c>
      <c r="G1630" s="9" t="e">
        <f t="shared" si="179"/>
        <v>#VALUE!</v>
      </c>
      <c r="H1630" s="9" t="s">
        <v>205</v>
      </c>
      <c r="I1630" s="22" t="str">
        <f t="shared" si="177"/>
        <v>696350</v>
      </c>
      <c r="J1630" s="22">
        <f t="shared" si="175"/>
        <v>0</v>
      </c>
      <c r="K1630" s="22"/>
      <c r="L1630" s="23"/>
      <c r="M1630" s="22"/>
      <c r="N1630" s="23"/>
      <c r="O1630" s="24"/>
      <c r="P1630" s="24"/>
      <c r="Q1630" s="24"/>
      <c r="R1630" s="24"/>
      <c r="S1630" s="24"/>
      <c r="T1630" s="24"/>
      <c r="U1630" s="41" t="str">
        <f t="shared" si="178"/>
        <v>Miscellaneous Library / Media Expenditures</v>
      </c>
      <c r="V1630" s="48">
        <f>Budget!N122</f>
        <v>0</v>
      </c>
      <c r="W1630" s="1" t="e">
        <f t="shared" si="176"/>
        <v>#VALUE!</v>
      </c>
      <c r="Z1630" s="1" t="s">
        <v>205</v>
      </c>
      <c r="AA1630" s="1">
        <v>303101</v>
      </c>
    </row>
    <row r="1631" spans="5:27" x14ac:dyDescent="0.2">
      <c r="E1631" s="4" t="e">
        <f t="shared" si="180"/>
        <v>#VALUE!</v>
      </c>
      <c r="G1631" s="9" t="e">
        <f t="shared" si="179"/>
        <v>#VALUE!</v>
      </c>
      <c r="H1631" s="9" t="s">
        <v>205</v>
      </c>
      <c r="I1631" s="22" t="str">
        <f t="shared" si="177"/>
        <v>696701</v>
      </c>
      <c r="J1631" s="22">
        <f t="shared" si="175"/>
        <v>0</v>
      </c>
      <c r="K1631" s="22"/>
      <c r="L1631" s="23"/>
      <c r="M1631" s="22"/>
      <c r="N1631" s="23"/>
      <c r="O1631" s="24"/>
      <c r="P1631" s="24"/>
      <c r="Q1631" s="24"/>
      <c r="R1631" s="24"/>
      <c r="S1631" s="24"/>
      <c r="T1631" s="24"/>
      <c r="U1631" s="41" t="str">
        <f t="shared" si="178"/>
        <v>Minor Technology Equipment</v>
      </c>
      <c r="V1631" s="48">
        <f>Budget!N123</f>
        <v>0</v>
      </c>
      <c r="W1631" s="1" t="e">
        <f t="shared" si="176"/>
        <v>#VALUE!</v>
      </c>
      <c r="Z1631" s="1" t="s">
        <v>205</v>
      </c>
      <c r="AA1631" s="1">
        <v>303101</v>
      </c>
    </row>
    <row r="1632" spans="5:27" x14ac:dyDescent="0.2">
      <c r="E1632" s="4" t="e">
        <f t="shared" si="180"/>
        <v>#VALUE!</v>
      </c>
      <c r="G1632" s="9" t="e">
        <f t="shared" si="179"/>
        <v>#VALUE!</v>
      </c>
      <c r="H1632" s="9" t="s">
        <v>205</v>
      </c>
      <c r="I1632" s="22" t="str">
        <f t="shared" si="177"/>
        <v>716004</v>
      </c>
      <c r="J1632" s="22">
        <f t="shared" si="175"/>
        <v>0</v>
      </c>
      <c r="K1632" s="22"/>
      <c r="L1632" s="23"/>
      <c r="M1632" s="22"/>
      <c r="N1632" s="23"/>
      <c r="O1632" s="24"/>
      <c r="P1632" s="24"/>
      <c r="Q1632" s="24"/>
      <c r="R1632" s="24"/>
      <c r="S1632" s="24"/>
      <c r="T1632" s="24"/>
      <c r="U1632" s="41" t="str">
        <f t="shared" si="178"/>
        <v>Maintenance/Janitorial Salaries</v>
      </c>
      <c r="V1632" s="48">
        <f>Budget!N124</f>
        <v>0</v>
      </c>
      <c r="W1632" s="1" t="e">
        <f t="shared" si="176"/>
        <v>#VALUE!</v>
      </c>
      <c r="Z1632" s="1" t="s">
        <v>205</v>
      </c>
      <c r="AA1632" s="1">
        <v>303101</v>
      </c>
    </row>
    <row r="1633" spans="5:27" x14ac:dyDescent="0.2">
      <c r="E1633" s="4" t="e">
        <f t="shared" si="180"/>
        <v>#VALUE!</v>
      </c>
      <c r="G1633" s="9" t="e">
        <f t="shared" si="179"/>
        <v>#VALUE!</v>
      </c>
      <c r="H1633" s="9" t="s">
        <v>205</v>
      </c>
      <c r="I1633" s="22" t="str">
        <f t="shared" si="177"/>
        <v>716101</v>
      </c>
      <c r="J1633" s="22">
        <f t="shared" si="175"/>
        <v>0</v>
      </c>
      <c r="K1633" s="22"/>
      <c r="L1633" s="23"/>
      <c r="M1633" s="22"/>
      <c r="N1633" s="23"/>
      <c r="O1633" s="24"/>
      <c r="P1633" s="24"/>
      <c r="Q1633" s="24"/>
      <c r="R1633" s="24"/>
      <c r="S1633" s="24"/>
      <c r="T1633" s="24"/>
      <c r="U1633" s="41" t="str">
        <f t="shared" si="178"/>
        <v>SS Taxes, Employer Share - Maintenance</v>
      </c>
      <c r="V1633" s="48">
        <f>Budget!N125</f>
        <v>0</v>
      </c>
      <c r="W1633" s="1" t="e">
        <f t="shared" si="176"/>
        <v>#VALUE!</v>
      </c>
      <c r="Z1633" s="1" t="s">
        <v>205</v>
      </c>
      <c r="AA1633" s="1">
        <v>303101</v>
      </c>
    </row>
    <row r="1634" spans="5:27" x14ac:dyDescent="0.2">
      <c r="E1634" s="4" t="e">
        <f t="shared" si="180"/>
        <v>#VALUE!</v>
      </c>
      <c r="G1634" s="9" t="e">
        <f t="shared" si="179"/>
        <v>#VALUE!</v>
      </c>
      <c r="H1634" s="9" t="s">
        <v>205</v>
      </c>
      <c r="I1634" s="22" t="str">
        <f t="shared" si="177"/>
        <v>716102</v>
      </c>
      <c r="J1634" s="22">
        <f t="shared" si="175"/>
        <v>0</v>
      </c>
      <c r="K1634" s="22"/>
      <c r="L1634" s="23"/>
      <c r="M1634" s="22"/>
      <c r="N1634" s="23"/>
      <c r="O1634" s="24"/>
      <c r="P1634" s="24"/>
      <c r="Q1634" s="24"/>
      <c r="R1634" s="24"/>
      <c r="S1634" s="24"/>
      <c r="T1634" s="24"/>
      <c r="U1634" s="41" t="str">
        <f t="shared" si="178"/>
        <v>Life &amp; Disability Insurance - Maintenance</v>
      </c>
      <c r="V1634" s="48">
        <f>Budget!N126</f>
        <v>0</v>
      </c>
      <c r="W1634" s="1" t="e">
        <f t="shared" si="176"/>
        <v>#VALUE!</v>
      </c>
      <c r="Z1634" s="1" t="s">
        <v>205</v>
      </c>
      <c r="AA1634" s="1">
        <v>303101</v>
      </c>
    </row>
    <row r="1635" spans="5:27" x14ac:dyDescent="0.2">
      <c r="E1635" s="4" t="e">
        <f t="shared" si="180"/>
        <v>#VALUE!</v>
      </c>
      <c r="G1635" s="9" t="e">
        <f t="shared" si="179"/>
        <v>#VALUE!</v>
      </c>
      <c r="H1635" s="9" t="s">
        <v>205</v>
      </c>
      <c r="I1635" s="22" t="str">
        <f t="shared" si="177"/>
        <v>716106</v>
      </c>
      <c r="J1635" s="22">
        <f t="shared" si="175"/>
        <v>0</v>
      </c>
      <c r="K1635" s="22"/>
      <c r="L1635" s="23"/>
      <c r="M1635" s="22"/>
      <c r="N1635" s="23"/>
      <c r="O1635" s="24"/>
      <c r="P1635" s="24"/>
      <c r="Q1635" s="24"/>
      <c r="R1635" s="24"/>
      <c r="S1635" s="24"/>
      <c r="T1635" s="24"/>
      <c r="U1635" s="41" t="str">
        <f t="shared" si="178"/>
        <v>Retirement - Maintenance</v>
      </c>
      <c r="V1635" s="48">
        <f>Budget!N127</f>
        <v>0</v>
      </c>
      <c r="W1635" s="1" t="e">
        <f t="shared" si="176"/>
        <v>#VALUE!</v>
      </c>
      <c r="Z1635" s="1" t="s">
        <v>205</v>
      </c>
      <c r="AA1635" s="1">
        <v>303101</v>
      </c>
    </row>
    <row r="1636" spans="5:27" x14ac:dyDescent="0.2">
      <c r="E1636" s="4" t="e">
        <f t="shared" si="180"/>
        <v>#VALUE!</v>
      </c>
      <c r="G1636" s="9" t="e">
        <f t="shared" si="179"/>
        <v>#VALUE!</v>
      </c>
      <c r="H1636" s="9" t="s">
        <v>205</v>
      </c>
      <c r="I1636" s="22" t="str">
        <f t="shared" si="177"/>
        <v>716111</v>
      </c>
      <c r="J1636" s="22">
        <f t="shared" si="175"/>
        <v>0</v>
      </c>
      <c r="K1636" s="22"/>
      <c r="L1636" s="23"/>
      <c r="M1636" s="22"/>
      <c r="N1636" s="23"/>
      <c r="O1636" s="24"/>
      <c r="P1636" s="24"/>
      <c r="Q1636" s="24"/>
      <c r="R1636" s="24"/>
      <c r="S1636" s="24"/>
      <c r="T1636" s="24"/>
      <c r="U1636" s="41" t="str">
        <f t="shared" si="178"/>
        <v>Health Insurance - Maintenance</v>
      </c>
      <c r="V1636" s="48">
        <f>Budget!N128</f>
        <v>0</v>
      </c>
      <c r="W1636" s="1" t="e">
        <f t="shared" si="176"/>
        <v>#VALUE!</v>
      </c>
      <c r="Z1636" s="1" t="s">
        <v>205</v>
      </c>
      <c r="AA1636" s="1">
        <v>303101</v>
      </c>
    </row>
    <row r="1637" spans="5:27" x14ac:dyDescent="0.2">
      <c r="E1637" s="4" t="e">
        <f t="shared" si="180"/>
        <v>#VALUE!</v>
      </c>
      <c r="G1637" s="9" t="e">
        <f t="shared" si="179"/>
        <v>#VALUE!</v>
      </c>
      <c r="H1637" s="9" t="s">
        <v>205</v>
      </c>
      <c r="I1637" s="22" t="str">
        <f t="shared" si="177"/>
        <v>736350</v>
      </c>
      <c r="J1637" s="22">
        <f t="shared" si="175"/>
        <v>0</v>
      </c>
      <c r="K1637" s="22"/>
      <c r="L1637" s="23"/>
      <c r="M1637" s="22"/>
      <c r="N1637" s="23"/>
      <c r="O1637" s="24"/>
      <c r="P1637" s="24"/>
      <c r="Q1637" s="24"/>
      <c r="R1637" s="24"/>
      <c r="S1637" s="24"/>
      <c r="T1637" s="24"/>
      <c r="U1637" s="41" t="str">
        <f t="shared" si="178"/>
        <v>Miscellaneous Facility Operation Expenditures</v>
      </c>
      <c r="V1637" s="48">
        <f>Budget!N129</f>
        <v>0</v>
      </c>
      <c r="W1637" s="1" t="e">
        <f t="shared" si="176"/>
        <v>#VALUE!</v>
      </c>
      <c r="Z1637" s="1" t="s">
        <v>205</v>
      </c>
      <c r="AA1637" s="1">
        <v>303101</v>
      </c>
    </row>
    <row r="1638" spans="5:27" x14ac:dyDescent="0.2">
      <c r="E1638" s="4" t="e">
        <f t="shared" si="180"/>
        <v>#VALUE!</v>
      </c>
      <c r="G1638" s="9" t="e">
        <f t="shared" si="179"/>
        <v>#VALUE!</v>
      </c>
      <c r="H1638" s="9" t="s">
        <v>205</v>
      </c>
      <c r="I1638" s="22" t="str">
        <f t="shared" si="177"/>
        <v>736701</v>
      </c>
      <c r="J1638" s="22">
        <f t="shared" si="175"/>
        <v>0</v>
      </c>
      <c r="K1638" s="22"/>
      <c r="L1638" s="23"/>
      <c r="M1638" s="22"/>
      <c r="N1638" s="23"/>
      <c r="O1638" s="24"/>
      <c r="P1638" s="24"/>
      <c r="Q1638" s="24"/>
      <c r="R1638" s="24"/>
      <c r="S1638" s="24"/>
      <c r="T1638" s="24"/>
      <c r="U1638" s="41" t="str">
        <f t="shared" si="178"/>
        <v>Facility Equipment</v>
      </c>
      <c r="V1638" s="48">
        <f>Budget!N130</f>
        <v>0</v>
      </c>
      <c r="W1638" s="1" t="e">
        <f t="shared" si="176"/>
        <v>#VALUE!</v>
      </c>
      <c r="Z1638" s="1" t="s">
        <v>205</v>
      </c>
      <c r="AA1638" s="1">
        <v>303101</v>
      </c>
    </row>
    <row r="1639" spans="5:27" x14ac:dyDescent="0.2">
      <c r="E1639" s="4" t="e">
        <f t="shared" si="180"/>
        <v>#VALUE!</v>
      </c>
      <c r="G1639" s="9" t="e">
        <f t="shared" si="179"/>
        <v>#VALUE!</v>
      </c>
      <c r="H1639" s="9" t="s">
        <v>205</v>
      </c>
      <c r="I1639" s="22" t="str">
        <f t="shared" si="177"/>
        <v>736802</v>
      </c>
      <c r="J1639" s="22">
        <f t="shared" si="175"/>
        <v>0</v>
      </c>
      <c r="K1639" s="22"/>
      <c r="L1639" s="23"/>
      <c r="M1639" s="22"/>
      <c r="N1639" s="23"/>
      <c r="O1639" s="24"/>
      <c r="P1639" s="24"/>
      <c r="Q1639" s="24"/>
      <c r="R1639" s="24"/>
      <c r="S1639" s="24"/>
      <c r="T1639" s="24"/>
      <c r="U1639" s="41" t="str">
        <f t="shared" si="178"/>
        <v>Utilities</v>
      </c>
      <c r="V1639" s="48">
        <f>Budget!N131</f>
        <v>0</v>
      </c>
      <c r="W1639" s="1" t="e">
        <f t="shared" si="176"/>
        <v>#VALUE!</v>
      </c>
      <c r="Z1639" s="1" t="s">
        <v>205</v>
      </c>
      <c r="AA1639" s="1">
        <v>303101</v>
      </c>
    </row>
    <row r="1640" spans="5:27" x14ac:dyDescent="0.2">
      <c r="E1640" s="4" t="e">
        <f t="shared" si="180"/>
        <v>#VALUE!</v>
      </c>
      <c r="G1640" s="9" t="e">
        <f t="shared" si="179"/>
        <v>#VALUE!</v>
      </c>
      <c r="H1640" s="9" t="s">
        <v>205</v>
      </c>
      <c r="I1640" s="22" t="str">
        <f t="shared" si="177"/>
        <v>736803</v>
      </c>
      <c r="J1640" s="22">
        <f t="shared" si="175"/>
        <v>0</v>
      </c>
      <c r="K1640" s="22"/>
      <c r="L1640" s="23"/>
      <c r="M1640" s="22"/>
      <c r="N1640" s="23"/>
      <c r="O1640" s="24"/>
      <c r="P1640" s="24"/>
      <c r="Q1640" s="24"/>
      <c r="R1640" s="24"/>
      <c r="S1640" s="24"/>
      <c r="T1640" s="24"/>
      <c r="U1640" s="41" t="str">
        <f t="shared" si="178"/>
        <v>General Repairs and Maintenance</v>
      </c>
      <c r="V1640" s="48">
        <f>Budget!N132</f>
        <v>0</v>
      </c>
      <c r="W1640" s="1" t="e">
        <f t="shared" si="176"/>
        <v>#VALUE!</v>
      </c>
      <c r="Z1640" s="1" t="s">
        <v>205</v>
      </c>
      <c r="AA1640" s="1">
        <v>303101</v>
      </c>
    </row>
    <row r="1641" spans="5:27" x14ac:dyDescent="0.2">
      <c r="E1641" s="4" t="e">
        <f t="shared" si="180"/>
        <v>#VALUE!</v>
      </c>
      <c r="G1641" s="9" t="e">
        <f t="shared" si="179"/>
        <v>#VALUE!</v>
      </c>
      <c r="H1641" s="9" t="s">
        <v>205</v>
      </c>
      <c r="I1641" s="22" t="str">
        <f t="shared" si="177"/>
        <v>736804</v>
      </c>
      <c r="J1641" s="22">
        <f t="shared" si="175"/>
        <v>0</v>
      </c>
      <c r="K1641" s="22"/>
      <c r="L1641" s="23"/>
      <c r="M1641" s="22"/>
      <c r="N1641" s="23"/>
      <c r="O1641" s="24"/>
      <c r="P1641" s="24"/>
      <c r="Q1641" s="24"/>
      <c r="R1641" s="24"/>
      <c r="S1641" s="24"/>
      <c r="T1641" s="24"/>
      <c r="U1641" s="41" t="str">
        <f t="shared" si="178"/>
        <v>Contracted Services / Janitorial Services</v>
      </c>
      <c r="V1641" s="48">
        <f>Budget!N133</f>
        <v>0</v>
      </c>
      <c r="W1641" s="1" t="e">
        <f t="shared" si="176"/>
        <v>#VALUE!</v>
      </c>
      <c r="Z1641" s="1" t="s">
        <v>205</v>
      </c>
      <c r="AA1641" s="1">
        <v>303101</v>
      </c>
    </row>
    <row r="1642" spans="5:27" x14ac:dyDescent="0.2">
      <c r="E1642" s="4" t="e">
        <f t="shared" si="180"/>
        <v>#VALUE!</v>
      </c>
      <c r="G1642" s="9" t="e">
        <f t="shared" si="179"/>
        <v>#VALUE!</v>
      </c>
      <c r="H1642" s="9" t="s">
        <v>205</v>
      </c>
      <c r="I1642" s="22" t="str">
        <f t="shared" si="177"/>
        <v>736811</v>
      </c>
      <c r="J1642" s="22">
        <f t="shared" si="175"/>
        <v>0</v>
      </c>
      <c r="K1642" s="22"/>
      <c r="L1642" s="23"/>
      <c r="M1642" s="22"/>
      <c r="N1642" s="23"/>
      <c r="O1642" s="24"/>
      <c r="P1642" s="24"/>
      <c r="Q1642" s="24"/>
      <c r="R1642" s="24"/>
      <c r="S1642" s="24"/>
      <c r="T1642" s="24"/>
      <c r="U1642" s="41" t="str">
        <f t="shared" si="178"/>
        <v>Facility and Maintenance Supplies</v>
      </c>
      <c r="V1642" s="48">
        <f>Budget!N134</f>
        <v>0</v>
      </c>
      <c r="W1642" s="1" t="e">
        <f t="shared" si="176"/>
        <v>#VALUE!</v>
      </c>
      <c r="Z1642" s="1" t="s">
        <v>205</v>
      </c>
      <c r="AA1642" s="1">
        <v>303101</v>
      </c>
    </row>
    <row r="1643" spans="5:27" x14ac:dyDescent="0.2">
      <c r="E1643" s="4" t="e">
        <f t="shared" si="180"/>
        <v>#VALUE!</v>
      </c>
      <c r="G1643" s="9" t="e">
        <f t="shared" si="179"/>
        <v>#VALUE!</v>
      </c>
      <c r="H1643" s="9" t="s">
        <v>205</v>
      </c>
      <c r="I1643" s="22" t="str">
        <f t="shared" si="177"/>
        <v>736824</v>
      </c>
      <c r="J1643" s="22">
        <f t="shared" si="175"/>
        <v>0</v>
      </c>
      <c r="K1643" s="22"/>
      <c r="L1643" s="23"/>
      <c r="M1643" s="22"/>
      <c r="N1643" s="23"/>
      <c r="O1643" s="24"/>
      <c r="P1643" s="24"/>
      <c r="Q1643" s="24"/>
      <c r="R1643" s="24"/>
      <c r="S1643" s="24"/>
      <c r="T1643" s="24"/>
      <c r="U1643" s="41" t="str">
        <f t="shared" si="178"/>
        <v>School Property Insurance</v>
      </c>
      <c r="V1643" s="48">
        <f>Budget!N135</f>
        <v>0</v>
      </c>
      <c r="W1643" s="1" t="e">
        <f t="shared" si="176"/>
        <v>#VALUE!</v>
      </c>
      <c r="Z1643" s="1" t="s">
        <v>205</v>
      </c>
      <c r="AA1643" s="1">
        <v>303101</v>
      </c>
    </row>
    <row r="1644" spans="5:27" x14ac:dyDescent="0.2">
      <c r="E1644" s="4" t="e">
        <f t="shared" si="180"/>
        <v>#VALUE!</v>
      </c>
      <c r="G1644" s="9" t="e">
        <f t="shared" si="179"/>
        <v>#VALUE!</v>
      </c>
      <c r="H1644" s="9" t="s">
        <v>205</v>
      </c>
      <c r="I1644" s="22" t="str">
        <f t="shared" si="177"/>
        <v>746103</v>
      </c>
      <c r="J1644" s="22">
        <f t="shared" si="175"/>
        <v>0</v>
      </c>
      <c r="K1644" s="22"/>
      <c r="L1644" s="23"/>
      <c r="M1644" s="22"/>
      <c r="N1644" s="23"/>
      <c r="O1644" s="24"/>
      <c r="P1644" s="24"/>
      <c r="Q1644" s="24"/>
      <c r="R1644" s="24"/>
      <c r="S1644" s="24"/>
      <c r="T1644" s="24"/>
      <c r="U1644" s="41" t="str">
        <f t="shared" si="178"/>
        <v>Workers' Compensation Insurance</v>
      </c>
      <c r="V1644" s="48">
        <f>Budget!N136</f>
        <v>0</v>
      </c>
      <c r="W1644" s="1" t="e">
        <f t="shared" si="176"/>
        <v>#VALUE!</v>
      </c>
      <c r="Z1644" s="1" t="s">
        <v>205</v>
      </c>
      <c r="AA1644" s="1">
        <v>303101</v>
      </c>
    </row>
    <row r="1645" spans="5:27" x14ac:dyDescent="0.2">
      <c r="E1645" s="4" t="e">
        <f t="shared" si="180"/>
        <v>#VALUE!</v>
      </c>
      <c r="G1645" s="9" t="e">
        <f t="shared" si="179"/>
        <v>#VALUE!</v>
      </c>
      <c r="H1645" s="9" t="s">
        <v>205</v>
      </c>
      <c r="I1645" s="22" t="str">
        <f t="shared" si="177"/>
        <v>746502</v>
      </c>
      <c r="J1645" s="22">
        <f t="shared" si="175"/>
        <v>0</v>
      </c>
      <c r="K1645" s="22"/>
      <c r="L1645" s="23"/>
      <c r="M1645" s="22"/>
      <c r="N1645" s="23"/>
      <c r="O1645" s="24"/>
      <c r="P1645" s="24"/>
      <c r="Q1645" s="24"/>
      <c r="R1645" s="24"/>
      <c r="S1645" s="24"/>
      <c r="T1645" s="24"/>
      <c r="U1645" s="41" t="str">
        <f t="shared" si="178"/>
        <v>Vehicles</v>
      </c>
      <c r="V1645" s="48">
        <f>Budget!N137</f>
        <v>0</v>
      </c>
      <c r="W1645" s="1" t="e">
        <f t="shared" ref="W1645:W1676" si="181">$H$6</f>
        <v>#VALUE!</v>
      </c>
      <c r="Z1645" s="1" t="s">
        <v>205</v>
      </c>
      <c r="AA1645" s="1">
        <v>303101</v>
      </c>
    </row>
    <row r="1646" spans="5:27" x14ac:dyDescent="0.2">
      <c r="E1646" s="4" t="e">
        <f t="shared" si="180"/>
        <v>#VALUE!</v>
      </c>
      <c r="G1646" s="9" t="e">
        <f t="shared" si="179"/>
        <v>#VALUE!</v>
      </c>
      <c r="H1646" s="9" t="s">
        <v>205</v>
      </c>
      <c r="I1646" s="22" t="str">
        <f t="shared" si="177"/>
        <v>746505</v>
      </c>
      <c r="J1646" s="22">
        <f t="shared" ref="J1646:J1689" si="182">$D$4</f>
        <v>0</v>
      </c>
      <c r="K1646" s="22"/>
      <c r="L1646" s="23"/>
      <c r="M1646" s="22"/>
      <c r="N1646" s="23"/>
      <c r="O1646" s="24"/>
      <c r="P1646" s="24"/>
      <c r="Q1646" s="24"/>
      <c r="R1646" s="24"/>
      <c r="S1646" s="24"/>
      <c r="T1646" s="24"/>
      <c r="U1646" s="41" t="str">
        <f t="shared" si="178"/>
        <v>Automobile Insurance</v>
      </c>
      <c r="V1646" s="48">
        <f>Budget!N138</f>
        <v>0</v>
      </c>
      <c r="W1646" s="1" t="e">
        <f t="shared" si="181"/>
        <v>#VALUE!</v>
      </c>
      <c r="Z1646" s="1" t="s">
        <v>205</v>
      </c>
      <c r="AA1646" s="1">
        <v>303101</v>
      </c>
    </row>
    <row r="1647" spans="5:27" x14ac:dyDescent="0.2">
      <c r="E1647" s="4" t="e">
        <f t="shared" si="180"/>
        <v>#VALUE!</v>
      </c>
      <c r="G1647" s="9" t="e">
        <f t="shared" si="179"/>
        <v>#VALUE!</v>
      </c>
      <c r="H1647" s="9" t="s">
        <v>205</v>
      </c>
      <c r="I1647" s="22" t="str">
        <f t="shared" si="177"/>
        <v>746520</v>
      </c>
      <c r="J1647" s="22">
        <f t="shared" si="182"/>
        <v>0</v>
      </c>
      <c r="K1647" s="22"/>
      <c r="L1647" s="23"/>
      <c r="M1647" s="22"/>
      <c r="N1647" s="23"/>
      <c r="O1647" s="24"/>
      <c r="P1647" s="24"/>
      <c r="Q1647" s="24"/>
      <c r="R1647" s="24"/>
      <c r="S1647" s="24"/>
      <c r="T1647" s="24"/>
      <c r="U1647" s="41" t="str">
        <f t="shared" si="178"/>
        <v>Depreciation Expense</v>
      </c>
      <c r="V1647" s="48">
        <f>Budget!N139</f>
        <v>0</v>
      </c>
      <c r="W1647" s="1" t="e">
        <f t="shared" si="181"/>
        <v>#VALUE!</v>
      </c>
      <c r="Z1647" s="1" t="s">
        <v>205</v>
      </c>
      <c r="AA1647" s="1">
        <v>303101</v>
      </c>
    </row>
    <row r="1648" spans="5:27" x14ac:dyDescent="0.2">
      <c r="E1648" s="4" t="e">
        <f t="shared" si="180"/>
        <v>#VALUE!</v>
      </c>
      <c r="G1648" s="9" t="e">
        <f t="shared" si="179"/>
        <v>#VALUE!</v>
      </c>
      <c r="H1648" s="9" t="s">
        <v>205</v>
      </c>
      <c r="I1648" s="22" t="str">
        <f t="shared" si="177"/>
        <v>756004</v>
      </c>
      <c r="J1648" s="22">
        <f t="shared" si="182"/>
        <v>0</v>
      </c>
      <c r="K1648" s="22"/>
      <c r="L1648" s="23"/>
      <c r="M1648" s="22"/>
      <c r="N1648" s="23"/>
      <c r="O1648" s="24"/>
      <c r="P1648" s="24"/>
      <c r="Q1648" s="24"/>
      <c r="R1648" s="24"/>
      <c r="S1648" s="24"/>
      <c r="T1648" s="24"/>
      <c r="U1648" s="41" t="str">
        <f t="shared" si="178"/>
        <v>Extracurricular Salaries</v>
      </c>
      <c r="V1648" s="48">
        <f>Budget!N140</f>
        <v>0</v>
      </c>
      <c r="W1648" s="1" t="e">
        <f t="shared" si="181"/>
        <v>#VALUE!</v>
      </c>
      <c r="Z1648" s="1" t="s">
        <v>205</v>
      </c>
      <c r="AA1648" s="1">
        <v>303101</v>
      </c>
    </row>
    <row r="1649" spans="5:27" x14ac:dyDescent="0.2">
      <c r="E1649" s="4" t="e">
        <f t="shared" si="180"/>
        <v>#VALUE!</v>
      </c>
      <c r="G1649" s="9" t="e">
        <f t="shared" si="179"/>
        <v>#VALUE!</v>
      </c>
      <c r="H1649" s="9" t="s">
        <v>205</v>
      </c>
      <c r="I1649" s="22" t="str">
        <f t="shared" si="177"/>
        <v>756101</v>
      </c>
      <c r="J1649" s="22">
        <f t="shared" si="182"/>
        <v>0</v>
      </c>
      <c r="K1649" s="22"/>
      <c r="L1649" s="23"/>
      <c r="M1649" s="22"/>
      <c r="N1649" s="23"/>
      <c r="O1649" s="24"/>
      <c r="P1649" s="24"/>
      <c r="Q1649" s="24"/>
      <c r="R1649" s="24"/>
      <c r="S1649" s="24"/>
      <c r="T1649" s="24"/>
      <c r="U1649" s="41" t="str">
        <f t="shared" si="178"/>
        <v>SS Taxes, Employer Share - Extracurricular</v>
      </c>
      <c r="V1649" s="48">
        <f>Budget!N141</f>
        <v>0</v>
      </c>
      <c r="W1649" s="1" t="e">
        <f t="shared" si="181"/>
        <v>#VALUE!</v>
      </c>
      <c r="Z1649" s="1" t="s">
        <v>205</v>
      </c>
      <c r="AA1649" s="1">
        <v>303101</v>
      </c>
    </row>
    <row r="1650" spans="5:27" x14ac:dyDescent="0.2">
      <c r="E1650" s="4" t="e">
        <f t="shared" si="180"/>
        <v>#VALUE!</v>
      </c>
      <c r="G1650" s="9" t="e">
        <f t="shared" si="179"/>
        <v>#VALUE!</v>
      </c>
      <c r="H1650" s="9" t="s">
        <v>205</v>
      </c>
      <c r="I1650" s="22" t="str">
        <f t="shared" si="177"/>
        <v>756102</v>
      </c>
      <c r="J1650" s="22">
        <f t="shared" si="182"/>
        <v>0</v>
      </c>
      <c r="K1650" s="22"/>
      <c r="L1650" s="23"/>
      <c r="M1650" s="22"/>
      <c r="N1650" s="23"/>
      <c r="O1650" s="24"/>
      <c r="P1650" s="24"/>
      <c r="Q1650" s="24"/>
      <c r="R1650" s="24"/>
      <c r="S1650" s="24"/>
      <c r="T1650" s="24"/>
      <c r="U1650" s="41" t="str">
        <f t="shared" si="178"/>
        <v>Life &amp; Disability Insurance - Extracurricular</v>
      </c>
      <c r="V1650" s="48">
        <f>Budget!N142</f>
        <v>0</v>
      </c>
      <c r="W1650" s="1" t="e">
        <f t="shared" si="181"/>
        <v>#VALUE!</v>
      </c>
      <c r="Z1650" s="1" t="s">
        <v>205</v>
      </c>
      <c r="AA1650" s="1">
        <v>303101</v>
      </c>
    </row>
    <row r="1651" spans="5:27" x14ac:dyDescent="0.2">
      <c r="E1651" s="4" t="e">
        <f t="shared" si="180"/>
        <v>#VALUE!</v>
      </c>
      <c r="G1651" s="9" t="e">
        <f t="shared" si="179"/>
        <v>#VALUE!</v>
      </c>
      <c r="H1651" s="9" t="s">
        <v>205</v>
      </c>
      <c r="I1651" s="22" t="str">
        <f t="shared" ref="I1651:I1714" si="183">I1483</f>
        <v>756106</v>
      </c>
      <c r="J1651" s="22">
        <f t="shared" si="182"/>
        <v>0</v>
      </c>
      <c r="K1651" s="22"/>
      <c r="L1651" s="23"/>
      <c r="M1651" s="22"/>
      <c r="N1651" s="23"/>
      <c r="O1651" s="24"/>
      <c r="P1651" s="24"/>
      <c r="Q1651" s="24"/>
      <c r="R1651" s="24"/>
      <c r="S1651" s="24"/>
      <c r="T1651" s="24"/>
      <c r="U1651" s="41" t="str">
        <f t="shared" ref="U1651:U1714" si="184">U1483</f>
        <v>Retirement - Extracurricular</v>
      </c>
      <c r="V1651" s="48">
        <f>Budget!N143</f>
        <v>0</v>
      </c>
      <c r="W1651" s="1" t="e">
        <f t="shared" si="181"/>
        <v>#VALUE!</v>
      </c>
      <c r="Z1651" s="1" t="s">
        <v>205</v>
      </c>
      <c r="AA1651" s="1">
        <v>303101</v>
      </c>
    </row>
    <row r="1652" spans="5:27" x14ac:dyDescent="0.2">
      <c r="E1652" s="4" t="e">
        <f t="shared" si="180"/>
        <v>#VALUE!</v>
      </c>
      <c r="G1652" s="9" t="e">
        <f t="shared" ref="G1652:G1697" si="185">"BV-"&amp;J1652&amp;TEXT(E1652,"mmyy")</f>
        <v>#VALUE!</v>
      </c>
      <c r="H1652" s="9" t="s">
        <v>205</v>
      </c>
      <c r="I1652" s="22" t="str">
        <f t="shared" si="183"/>
        <v>756111</v>
      </c>
      <c r="J1652" s="22">
        <f t="shared" si="182"/>
        <v>0</v>
      </c>
      <c r="K1652" s="22"/>
      <c r="L1652" s="23"/>
      <c r="M1652" s="22"/>
      <c r="N1652" s="23"/>
      <c r="O1652" s="24"/>
      <c r="P1652" s="24"/>
      <c r="Q1652" s="24"/>
      <c r="R1652" s="24"/>
      <c r="S1652" s="24"/>
      <c r="T1652" s="24"/>
      <c r="U1652" s="41" t="str">
        <f t="shared" si="184"/>
        <v>Health Insurance - Extracurricular</v>
      </c>
      <c r="V1652" s="48">
        <f>Budget!N144</f>
        <v>0</v>
      </c>
      <c r="W1652" s="1" t="e">
        <f t="shared" si="181"/>
        <v>#VALUE!</v>
      </c>
      <c r="Z1652" s="1" t="s">
        <v>205</v>
      </c>
      <c r="AA1652" s="1">
        <v>303101</v>
      </c>
    </row>
    <row r="1653" spans="5:27" x14ac:dyDescent="0.2">
      <c r="E1653" s="4" t="e">
        <f t="shared" si="180"/>
        <v>#VALUE!</v>
      </c>
      <c r="G1653" s="9" t="e">
        <f t="shared" si="185"/>
        <v>#VALUE!</v>
      </c>
      <c r="H1653" s="9" t="s">
        <v>205</v>
      </c>
      <c r="I1653" s="22" t="str">
        <f t="shared" si="183"/>
        <v>756240</v>
      </c>
      <c r="J1653" s="22">
        <f t="shared" si="182"/>
        <v>0</v>
      </c>
      <c r="K1653" s="22"/>
      <c r="L1653" s="23"/>
      <c r="M1653" s="22"/>
      <c r="N1653" s="23"/>
      <c r="O1653" s="24"/>
      <c r="P1653" s="24"/>
      <c r="Q1653" s="24"/>
      <c r="R1653" s="24"/>
      <c r="S1653" s="24"/>
      <c r="T1653" s="24"/>
      <c r="U1653" s="41" t="str">
        <f t="shared" si="184"/>
        <v>Student Activities Expenditures</v>
      </c>
      <c r="V1653" s="48">
        <f>Budget!N145</f>
        <v>0</v>
      </c>
      <c r="W1653" s="1" t="e">
        <f t="shared" si="181"/>
        <v>#VALUE!</v>
      </c>
      <c r="Z1653" s="1" t="s">
        <v>205</v>
      </c>
      <c r="AA1653" s="1">
        <v>303101</v>
      </c>
    </row>
    <row r="1654" spans="5:27" x14ac:dyDescent="0.2">
      <c r="E1654" s="4" t="e">
        <f t="shared" si="180"/>
        <v>#VALUE!</v>
      </c>
      <c r="G1654" s="9" t="e">
        <f t="shared" si="185"/>
        <v>#VALUE!</v>
      </c>
      <c r="H1654" s="9" t="s">
        <v>205</v>
      </c>
      <c r="I1654" s="22" t="str">
        <f t="shared" si="183"/>
        <v>776004</v>
      </c>
      <c r="J1654" s="22">
        <f t="shared" si="182"/>
        <v>0</v>
      </c>
      <c r="K1654" s="22"/>
      <c r="L1654" s="23"/>
      <c r="M1654" s="22"/>
      <c r="N1654" s="23"/>
      <c r="O1654" s="24"/>
      <c r="P1654" s="24"/>
      <c r="Q1654" s="24"/>
      <c r="R1654" s="24"/>
      <c r="S1654" s="24"/>
      <c r="T1654" s="24"/>
      <c r="U1654" s="41" t="str">
        <f t="shared" si="184"/>
        <v>Salaries - Coaches</v>
      </c>
      <c r="V1654" s="48">
        <f>Budget!N146</f>
        <v>0</v>
      </c>
      <c r="W1654" s="1" t="e">
        <f t="shared" si="181"/>
        <v>#VALUE!</v>
      </c>
      <c r="Z1654" s="1" t="s">
        <v>205</v>
      </c>
      <c r="AA1654" s="1">
        <v>303101</v>
      </c>
    </row>
    <row r="1655" spans="5:27" x14ac:dyDescent="0.2">
      <c r="E1655" s="4" t="e">
        <f t="shared" si="180"/>
        <v>#VALUE!</v>
      </c>
      <c r="G1655" s="9" t="e">
        <f t="shared" si="185"/>
        <v>#VALUE!</v>
      </c>
      <c r="H1655" s="9" t="s">
        <v>205</v>
      </c>
      <c r="I1655" s="22" t="str">
        <f t="shared" si="183"/>
        <v>776101</v>
      </c>
      <c r="J1655" s="22">
        <f t="shared" si="182"/>
        <v>0</v>
      </c>
      <c r="K1655" s="22"/>
      <c r="L1655" s="23"/>
      <c r="M1655" s="22"/>
      <c r="N1655" s="23"/>
      <c r="O1655" s="24"/>
      <c r="P1655" s="24"/>
      <c r="Q1655" s="24"/>
      <c r="R1655" s="24"/>
      <c r="S1655" s="24"/>
      <c r="T1655" s="24"/>
      <c r="U1655" s="41" t="str">
        <f t="shared" si="184"/>
        <v>SS Taxes, Employer Share - Coaches</v>
      </c>
      <c r="V1655" s="48">
        <f>Budget!N147</f>
        <v>0</v>
      </c>
      <c r="W1655" s="1" t="e">
        <f t="shared" si="181"/>
        <v>#VALUE!</v>
      </c>
      <c r="Z1655" s="1" t="s">
        <v>205</v>
      </c>
      <c r="AA1655" s="1">
        <v>303101</v>
      </c>
    </row>
    <row r="1656" spans="5:27" x14ac:dyDescent="0.2">
      <c r="E1656" s="4" t="e">
        <f t="shared" si="180"/>
        <v>#VALUE!</v>
      </c>
      <c r="G1656" s="9" t="e">
        <f t="shared" si="185"/>
        <v>#VALUE!</v>
      </c>
      <c r="H1656" s="9" t="s">
        <v>205</v>
      </c>
      <c r="I1656" s="22" t="str">
        <f t="shared" si="183"/>
        <v>776102</v>
      </c>
      <c r="J1656" s="22">
        <f t="shared" si="182"/>
        <v>0</v>
      </c>
      <c r="K1656" s="22"/>
      <c r="L1656" s="23"/>
      <c r="M1656" s="22"/>
      <c r="N1656" s="23"/>
      <c r="O1656" s="24"/>
      <c r="P1656" s="24"/>
      <c r="Q1656" s="24"/>
      <c r="R1656" s="24"/>
      <c r="S1656" s="24"/>
      <c r="T1656" s="24"/>
      <c r="U1656" s="41" t="str">
        <f t="shared" si="184"/>
        <v>Life &amp; Disability Insurance - Coaches</v>
      </c>
      <c r="V1656" s="48">
        <f>Budget!N148</f>
        <v>0</v>
      </c>
      <c r="W1656" s="1" t="e">
        <f t="shared" si="181"/>
        <v>#VALUE!</v>
      </c>
      <c r="Z1656" s="1" t="s">
        <v>205</v>
      </c>
      <c r="AA1656" s="1">
        <v>303101</v>
      </c>
    </row>
    <row r="1657" spans="5:27" x14ac:dyDescent="0.2">
      <c r="E1657" s="4" t="e">
        <f t="shared" si="180"/>
        <v>#VALUE!</v>
      </c>
      <c r="G1657" s="9" t="e">
        <f t="shared" si="185"/>
        <v>#VALUE!</v>
      </c>
      <c r="H1657" s="9" t="s">
        <v>205</v>
      </c>
      <c r="I1657" s="22" t="str">
        <f t="shared" si="183"/>
        <v>776106</v>
      </c>
      <c r="J1657" s="22">
        <f t="shared" si="182"/>
        <v>0</v>
      </c>
      <c r="K1657" s="22"/>
      <c r="L1657" s="23"/>
      <c r="M1657" s="22"/>
      <c r="N1657" s="23"/>
      <c r="O1657" s="24"/>
      <c r="P1657" s="24"/>
      <c r="Q1657" s="24"/>
      <c r="R1657" s="24"/>
      <c r="S1657" s="24"/>
      <c r="T1657" s="24"/>
      <c r="U1657" s="41" t="str">
        <f t="shared" si="184"/>
        <v>Retirement - Coaches</v>
      </c>
      <c r="V1657" s="48">
        <f>Budget!N149</f>
        <v>0</v>
      </c>
      <c r="W1657" s="1" t="e">
        <f t="shared" si="181"/>
        <v>#VALUE!</v>
      </c>
      <c r="Z1657" s="1" t="s">
        <v>205</v>
      </c>
      <c r="AA1657" s="1">
        <v>303101</v>
      </c>
    </row>
    <row r="1658" spans="5:27" x14ac:dyDescent="0.2">
      <c r="E1658" s="4" t="e">
        <f t="shared" si="180"/>
        <v>#VALUE!</v>
      </c>
      <c r="G1658" s="9" t="e">
        <f t="shared" si="185"/>
        <v>#VALUE!</v>
      </c>
      <c r="H1658" s="9" t="s">
        <v>205</v>
      </c>
      <c r="I1658" s="22" t="str">
        <f t="shared" si="183"/>
        <v>776111</v>
      </c>
      <c r="J1658" s="22">
        <f t="shared" si="182"/>
        <v>0</v>
      </c>
      <c r="K1658" s="22"/>
      <c r="L1658" s="23"/>
      <c r="M1658" s="22"/>
      <c r="N1658" s="23"/>
      <c r="O1658" s="24"/>
      <c r="P1658" s="24"/>
      <c r="Q1658" s="24"/>
      <c r="R1658" s="24"/>
      <c r="S1658" s="24"/>
      <c r="T1658" s="24"/>
      <c r="U1658" s="41" t="str">
        <f t="shared" si="184"/>
        <v>Health Insurance - Coaches</v>
      </c>
      <c r="V1658" s="48">
        <f>Budget!N150</f>
        <v>0</v>
      </c>
      <c r="W1658" s="1" t="e">
        <f t="shared" si="181"/>
        <v>#VALUE!</v>
      </c>
      <c r="Z1658" s="1" t="s">
        <v>205</v>
      </c>
      <c r="AA1658" s="1">
        <v>303101</v>
      </c>
    </row>
    <row r="1659" spans="5:27" x14ac:dyDescent="0.2">
      <c r="E1659" s="4" t="e">
        <f t="shared" si="180"/>
        <v>#VALUE!</v>
      </c>
      <c r="G1659" s="9" t="e">
        <f t="shared" si="185"/>
        <v>#VALUE!</v>
      </c>
      <c r="H1659" s="9" t="s">
        <v>205</v>
      </c>
      <c r="I1659" s="22" t="str">
        <f t="shared" si="183"/>
        <v>776205</v>
      </c>
      <c r="J1659" s="22">
        <f t="shared" si="182"/>
        <v>0</v>
      </c>
      <c r="K1659" s="22"/>
      <c r="L1659" s="23"/>
      <c r="M1659" s="22"/>
      <c r="N1659" s="23"/>
      <c r="O1659" s="24"/>
      <c r="P1659" s="24"/>
      <c r="Q1659" s="24"/>
      <c r="R1659" s="24"/>
      <c r="S1659" s="24"/>
      <c r="T1659" s="24"/>
      <c r="U1659" s="41" t="str">
        <f t="shared" si="184"/>
        <v>Contracted Services - Athletic</v>
      </c>
      <c r="V1659" s="48">
        <f>Budget!N151</f>
        <v>0</v>
      </c>
      <c r="W1659" s="1" t="e">
        <f t="shared" si="181"/>
        <v>#VALUE!</v>
      </c>
      <c r="Z1659" s="1" t="s">
        <v>205</v>
      </c>
      <c r="AA1659" s="1">
        <v>303101</v>
      </c>
    </row>
    <row r="1660" spans="5:27" x14ac:dyDescent="0.2">
      <c r="E1660" s="4" t="e">
        <f t="shared" si="180"/>
        <v>#VALUE!</v>
      </c>
      <c r="G1660" s="9" t="e">
        <f t="shared" si="185"/>
        <v>#VALUE!</v>
      </c>
      <c r="H1660" s="9" t="s">
        <v>205</v>
      </c>
      <c r="I1660" s="22" t="str">
        <f t="shared" si="183"/>
        <v>776350</v>
      </c>
      <c r="J1660" s="22">
        <f t="shared" si="182"/>
        <v>0</v>
      </c>
      <c r="K1660" s="22"/>
      <c r="L1660" s="23"/>
      <c r="M1660" s="22"/>
      <c r="N1660" s="23"/>
      <c r="O1660" s="24"/>
      <c r="P1660" s="24"/>
      <c r="Q1660" s="24"/>
      <c r="R1660" s="24"/>
      <c r="S1660" s="24"/>
      <c r="T1660" s="24"/>
      <c r="U1660" s="41" t="str">
        <f t="shared" si="184"/>
        <v>Athletic Expenditures</v>
      </c>
      <c r="V1660" s="48">
        <f>Budget!N152</f>
        <v>0</v>
      </c>
      <c r="W1660" s="1" t="e">
        <f t="shared" si="181"/>
        <v>#VALUE!</v>
      </c>
      <c r="Z1660" s="1" t="s">
        <v>205</v>
      </c>
      <c r="AA1660" s="1">
        <v>303101</v>
      </c>
    </row>
    <row r="1661" spans="5:27" x14ac:dyDescent="0.2">
      <c r="E1661" s="4" t="e">
        <f t="shared" si="180"/>
        <v>#VALUE!</v>
      </c>
      <c r="G1661" s="9" t="e">
        <f t="shared" si="185"/>
        <v>#VALUE!</v>
      </c>
      <c r="H1661" s="9" t="s">
        <v>205</v>
      </c>
      <c r="I1661" s="22" t="str">
        <f t="shared" si="183"/>
        <v>781004</v>
      </c>
      <c r="J1661" s="22">
        <f t="shared" si="182"/>
        <v>0</v>
      </c>
      <c r="K1661" s="22"/>
      <c r="L1661" s="23"/>
      <c r="M1661" s="22"/>
      <c r="N1661" s="23"/>
      <c r="O1661" s="24"/>
      <c r="P1661" s="24"/>
      <c r="Q1661" s="24"/>
      <c r="R1661" s="24"/>
      <c r="S1661" s="24"/>
      <c r="T1661" s="24"/>
      <c r="U1661" s="41" t="str">
        <f t="shared" si="184"/>
        <v>Salaries - Cafeteria</v>
      </c>
      <c r="V1661" s="48">
        <f>Budget!N153</f>
        <v>0</v>
      </c>
      <c r="W1661" s="1" t="e">
        <f t="shared" si="181"/>
        <v>#VALUE!</v>
      </c>
      <c r="Z1661" s="1" t="s">
        <v>205</v>
      </c>
      <c r="AA1661" s="1">
        <v>303101</v>
      </c>
    </row>
    <row r="1662" spans="5:27" x14ac:dyDescent="0.2">
      <c r="E1662" s="4" t="e">
        <f t="shared" si="180"/>
        <v>#VALUE!</v>
      </c>
      <c r="G1662" s="9" t="e">
        <f t="shared" si="185"/>
        <v>#VALUE!</v>
      </c>
      <c r="H1662" s="9" t="s">
        <v>205</v>
      </c>
      <c r="I1662" s="22" t="str">
        <f t="shared" si="183"/>
        <v>781101</v>
      </c>
      <c r="J1662" s="22">
        <f t="shared" si="182"/>
        <v>0</v>
      </c>
      <c r="K1662" s="22"/>
      <c r="L1662" s="23"/>
      <c r="M1662" s="22"/>
      <c r="N1662" s="23"/>
      <c r="O1662" s="24"/>
      <c r="P1662" s="24"/>
      <c r="Q1662" s="24"/>
      <c r="R1662" s="24"/>
      <c r="S1662" s="24"/>
      <c r="T1662" s="24"/>
      <c r="U1662" s="41" t="str">
        <f t="shared" si="184"/>
        <v>SS Taxes, Empoyer Share - Cafeteria</v>
      </c>
      <c r="V1662" s="48">
        <f>Budget!N154</f>
        <v>0</v>
      </c>
      <c r="W1662" s="1" t="e">
        <f t="shared" si="181"/>
        <v>#VALUE!</v>
      </c>
      <c r="Z1662" s="1" t="s">
        <v>205</v>
      </c>
      <c r="AA1662" s="1">
        <v>303101</v>
      </c>
    </row>
    <row r="1663" spans="5:27" x14ac:dyDescent="0.2">
      <c r="E1663" s="4" t="e">
        <f t="shared" si="180"/>
        <v>#VALUE!</v>
      </c>
      <c r="G1663" s="9" t="e">
        <f t="shared" si="185"/>
        <v>#VALUE!</v>
      </c>
      <c r="H1663" s="9" t="s">
        <v>205</v>
      </c>
      <c r="I1663" s="22" t="str">
        <f t="shared" si="183"/>
        <v>781102</v>
      </c>
      <c r="J1663" s="22">
        <f t="shared" si="182"/>
        <v>0</v>
      </c>
      <c r="K1663" s="22"/>
      <c r="L1663" s="23"/>
      <c r="M1663" s="22"/>
      <c r="N1663" s="23"/>
      <c r="O1663" s="24"/>
      <c r="P1663" s="24"/>
      <c r="Q1663" s="24"/>
      <c r="R1663" s="24"/>
      <c r="S1663" s="24"/>
      <c r="T1663" s="24"/>
      <c r="U1663" s="41" t="str">
        <f t="shared" si="184"/>
        <v>Life &amp; Disability Insurance - Cafeteria</v>
      </c>
      <c r="V1663" s="48">
        <f>Budget!N155</f>
        <v>0</v>
      </c>
      <c r="W1663" s="1" t="e">
        <f t="shared" si="181"/>
        <v>#VALUE!</v>
      </c>
      <c r="Z1663" s="1" t="s">
        <v>205</v>
      </c>
      <c r="AA1663" s="1">
        <v>303101</v>
      </c>
    </row>
    <row r="1664" spans="5:27" x14ac:dyDescent="0.2">
      <c r="E1664" s="4" t="e">
        <f t="shared" si="180"/>
        <v>#VALUE!</v>
      </c>
      <c r="G1664" s="9" t="e">
        <f t="shared" si="185"/>
        <v>#VALUE!</v>
      </c>
      <c r="H1664" s="9" t="s">
        <v>205</v>
      </c>
      <c r="I1664" s="22" t="str">
        <f t="shared" si="183"/>
        <v>781106</v>
      </c>
      <c r="J1664" s="22">
        <f t="shared" si="182"/>
        <v>0</v>
      </c>
      <c r="K1664" s="22"/>
      <c r="L1664" s="23"/>
      <c r="M1664" s="22"/>
      <c r="N1664" s="23"/>
      <c r="O1664" s="24"/>
      <c r="P1664" s="24"/>
      <c r="Q1664" s="24"/>
      <c r="R1664" s="24"/>
      <c r="S1664" s="24"/>
      <c r="T1664" s="24"/>
      <c r="U1664" s="41" t="str">
        <f t="shared" si="184"/>
        <v>Retirement-Cafeteria</v>
      </c>
      <c r="V1664" s="48">
        <f>Budget!N156</f>
        <v>0</v>
      </c>
      <c r="W1664" s="1" t="e">
        <f t="shared" si="181"/>
        <v>#VALUE!</v>
      </c>
      <c r="Z1664" s="1" t="s">
        <v>205</v>
      </c>
      <c r="AA1664" s="1">
        <v>303101</v>
      </c>
    </row>
    <row r="1665" spans="5:27" x14ac:dyDescent="0.2">
      <c r="E1665" s="4" t="e">
        <f t="shared" si="180"/>
        <v>#VALUE!</v>
      </c>
      <c r="G1665" s="9" t="e">
        <f t="shared" si="185"/>
        <v>#VALUE!</v>
      </c>
      <c r="H1665" s="9" t="s">
        <v>205</v>
      </c>
      <c r="I1665" s="22" t="str">
        <f t="shared" si="183"/>
        <v>781111</v>
      </c>
      <c r="J1665" s="22">
        <f t="shared" si="182"/>
        <v>0</v>
      </c>
      <c r="K1665" s="22"/>
      <c r="L1665" s="23"/>
      <c r="M1665" s="22"/>
      <c r="N1665" s="23"/>
      <c r="O1665" s="24"/>
      <c r="P1665" s="24"/>
      <c r="Q1665" s="24"/>
      <c r="R1665" s="24"/>
      <c r="S1665" s="24"/>
      <c r="T1665" s="24"/>
      <c r="U1665" s="41" t="str">
        <f t="shared" si="184"/>
        <v>Health Insurance - Cafeteria</v>
      </c>
      <c r="V1665" s="48">
        <f>Budget!N157</f>
        <v>0</v>
      </c>
      <c r="W1665" s="1" t="e">
        <f t="shared" si="181"/>
        <v>#VALUE!</v>
      </c>
      <c r="Z1665" s="1" t="s">
        <v>205</v>
      </c>
      <c r="AA1665" s="1">
        <v>303101</v>
      </c>
    </row>
    <row r="1666" spans="5:27" x14ac:dyDescent="0.2">
      <c r="E1666" s="4" t="e">
        <f t="shared" si="180"/>
        <v>#VALUE!</v>
      </c>
      <c r="G1666" s="9" t="e">
        <f t="shared" si="185"/>
        <v>#VALUE!</v>
      </c>
      <c r="H1666" s="9" t="s">
        <v>205</v>
      </c>
      <c r="I1666" s="22" t="str">
        <f t="shared" si="183"/>
        <v>781320</v>
      </c>
      <c r="J1666" s="22">
        <f t="shared" si="182"/>
        <v>0</v>
      </c>
      <c r="K1666" s="22"/>
      <c r="L1666" s="23"/>
      <c r="M1666" s="22"/>
      <c r="N1666" s="23"/>
      <c r="O1666" s="24"/>
      <c r="P1666" s="24"/>
      <c r="Q1666" s="24"/>
      <c r="R1666" s="24"/>
      <c r="S1666" s="24"/>
      <c r="T1666" s="24"/>
      <c r="U1666" s="41" t="str">
        <f t="shared" si="184"/>
        <v>Supplies-Cafeteria</v>
      </c>
      <c r="V1666" s="48">
        <f>Budget!N158</f>
        <v>0</v>
      </c>
      <c r="W1666" s="1" t="e">
        <f t="shared" si="181"/>
        <v>#VALUE!</v>
      </c>
      <c r="Z1666" s="1" t="s">
        <v>205</v>
      </c>
      <c r="AA1666" s="1">
        <v>303101</v>
      </c>
    </row>
    <row r="1667" spans="5:27" x14ac:dyDescent="0.2">
      <c r="E1667" s="4" t="e">
        <f t="shared" si="180"/>
        <v>#VALUE!</v>
      </c>
      <c r="G1667" s="9" t="e">
        <f t="shared" si="185"/>
        <v>#VALUE!</v>
      </c>
      <c r="H1667" s="9" t="s">
        <v>205</v>
      </c>
      <c r="I1667" s="22" t="str">
        <f t="shared" si="183"/>
        <v>781350</v>
      </c>
      <c r="J1667" s="22">
        <f t="shared" si="182"/>
        <v>0</v>
      </c>
      <c r="K1667" s="22"/>
      <c r="L1667" s="23"/>
      <c r="M1667" s="22"/>
      <c r="N1667" s="23"/>
      <c r="O1667" s="24"/>
      <c r="P1667" s="24"/>
      <c r="Q1667" s="24"/>
      <c r="R1667" s="24"/>
      <c r="S1667" s="24"/>
      <c r="T1667" s="24"/>
      <c r="U1667" s="41" t="str">
        <f t="shared" si="184"/>
        <v>Other Expenditures-Cafeteria</v>
      </c>
      <c r="V1667" s="48">
        <f>Budget!N159</f>
        <v>0</v>
      </c>
      <c r="W1667" s="1" t="e">
        <f t="shared" si="181"/>
        <v>#VALUE!</v>
      </c>
      <c r="Z1667" s="1" t="s">
        <v>205</v>
      </c>
      <c r="AA1667" s="1">
        <v>303101</v>
      </c>
    </row>
    <row r="1668" spans="5:27" x14ac:dyDescent="0.2">
      <c r="E1668" s="4" t="e">
        <f t="shared" si="180"/>
        <v>#VALUE!</v>
      </c>
      <c r="G1668" s="9" t="e">
        <f t="shared" si="185"/>
        <v>#VALUE!</v>
      </c>
      <c r="H1668" s="9" t="s">
        <v>205</v>
      </c>
      <c r="I1668" s="22" t="str">
        <f t="shared" si="183"/>
        <v>781442</v>
      </c>
      <c r="J1668" s="22">
        <f t="shared" si="182"/>
        <v>0</v>
      </c>
      <c r="K1668" s="22"/>
      <c r="L1668" s="23"/>
      <c r="M1668" s="22"/>
      <c r="N1668" s="23"/>
      <c r="O1668" s="24"/>
      <c r="P1668" s="24"/>
      <c r="Q1668" s="24"/>
      <c r="R1668" s="24"/>
      <c r="S1668" s="24"/>
      <c r="T1668" s="24"/>
      <c r="U1668" s="41" t="str">
        <f t="shared" si="184"/>
        <v>Food and Beverage - Cafeteria</v>
      </c>
      <c r="V1668" s="48">
        <f>Budget!N160</f>
        <v>0</v>
      </c>
      <c r="W1668" s="1" t="e">
        <f t="shared" si="181"/>
        <v>#VALUE!</v>
      </c>
      <c r="Z1668" s="1" t="s">
        <v>205</v>
      </c>
      <c r="AA1668" s="1">
        <v>303101</v>
      </c>
    </row>
    <row r="1669" spans="5:27" x14ac:dyDescent="0.2">
      <c r="E1669" s="4" t="e">
        <f t="shared" si="180"/>
        <v>#VALUE!</v>
      </c>
      <c r="G1669" s="9" t="e">
        <f t="shared" si="185"/>
        <v>#VALUE!</v>
      </c>
      <c r="H1669" s="9" t="s">
        <v>205</v>
      </c>
      <c r="I1669" s="22" t="str">
        <f t="shared" si="183"/>
        <v>781701</v>
      </c>
      <c r="J1669" s="22">
        <f t="shared" si="182"/>
        <v>0</v>
      </c>
      <c r="K1669" s="22"/>
      <c r="L1669" s="23"/>
      <c r="M1669" s="22"/>
      <c r="N1669" s="23"/>
      <c r="O1669" s="24"/>
      <c r="P1669" s="24"/>
      <c r="Q1669" s="24"/>
      <c r="R1669" s="24"/>
      <c r="S1669" s="24"/>
      <c r="T1669" s="24"/>
      <c r="U1669" s="41" t="str">
        <f t="shared" si="184"/>
        <v>Equipment-Cafeteria</v>
      </c>
      <c r="V1669" s="48">
        <f>Budget!N161</f>
        <v>0</v>
      </c>
      <c r="W1669" s="1" t="e">
        <f t="shared" si="181"/>
        <v>#VALUE!</v>
      </c>
      <c r="Z1669" s="1" t="s">
        <v>205</v>
      </c>
      <c r="AA1669" s="1">
        <v>303101</v>
      </c>
    </row>
    <row r="1670" spans="5:27" x14ac:dyDescent="0.2">
      <c r="E1670" s="4" t="e">
        <f t="shared" si="180"/>
        <v>#VALUE!</v>
      </c>
      <c r="G1670" s="9" t="e">
        <f t="shared" si="185"/>
        <v>#VALUE!</v>
      </c>
      <c r="H1670" s="9" t="s">
        <v>205</v>
      </c>
      <c r="I1670" s="22" t="str">
        <f t="shared" si="183"/>
        <v>781702</v>
      </c>
      <c r="J1670" s="22">
        <f t="shared" si="182"/>
        <v>0</v>
      </c>
      <c r="K1670" s="22"/>
      <c r="L1670" s="23"/>
      <c r="M1670" s="22"/>
      <c r="N1670" s="23"/>
      <c r="O1670" s="24"/>
      <c r="P1670" s="24"/>
      <c r="Q1670" s="24"/>
      <c r="R1670" s="24"/>
      <c r="S1670" s="24"/>
      <c r="T1670" s="24"/>
      <c r="U1670" s="41" t="str">
        <f t="shared" si="184"/>
        <v>Utilities-Cafeteria</v>
      </c>
      <c r="V1670" s="48">
        <f>Budget!N162</f>
        <v>0</v>
      </c>
      <c r="W1670" s="1" t="e">
        <f t="shared" si="181"/>
        <v>#VALUE!</v>
      </c>
      <c r="Z1670" s="1" t="s">
        <v>205</v>
      </c>
      <c r="AA1670" s="1">
        <v>303101</v>
      </c>
    </row>
    <row r="1671" spans="5:27" x14ac:dyDescent="0.2">
      <c r="E1671" s="4" t="e">
        <f t="shared" si="180"/>
        <v>#VALUE!</v>
      </c>
      <c r="G1671" s="9" t="e">
        <f t="shared" si="185"/>
        <v>#VALUE!</v>
      </c>
      <c r="H1671" s="9" t="s">
        <v>205</v>
      </c>
      <c r="I1671" s="22" t="str">
        <f t="shared" si="183"/>
        <v>781703</v>
      </c>
      <c r="J1671" s="22">
        <f t="shared" si="182"/>
        <v>0</v>
      </c>
      <c r="K1671" s="22"/>
      <c r="L1671" s="23"/>
      <c r="M1671" s="22"/>
      <c r="N1671" s="23"/>
      <c r="O1671" s="24"/>
      <c r="P1671" s="24"/>
      <c r="Q1671" s="24"/>
      <c r="R1671" s="24"/>
      <c r="S1671" s="24"/>
      <c r="T1671" s="24"/>
      <c r="U1671" s="41" t="str">
        <f t="shared" si="184"/>
        <v>Repairs &amp; Maintenance-Cafeteria</v>
      </c>
      <c r="V1671" s="48">
        <f>Budget!N163</f>
        <v>0</v>
      </c>
      <c r="W1671" s="1" t="e">
        <f t="shared" si="181"/>
        <v>#VALUE!</v>
      </c>
      <c r="Z1671" s="1" t="s">
        <v>205</v>
      </c>
      <c r="AA1671" s="1">
        <v>303101</v>
      </c>
    </row>
    <row r="1672" spans="5:27" x14ac:dyDescent="0.2">
      <c r="E1672" s="4" t="e">
        <f t="shared" si="180"/>
        <v>#VALUE!</v>
      </c>
      <c r="G1672" s="9" t="e">
        <f t="shared" si="185"/>
        <v>#VALUE!</v>
      </c>
      <c r="H1672" s="9" t="s">
        <v>205</v>
      </c>
      <c r="I1672" s="22" t="str">
        <f t="shared" si="183"/>
        <v>796500</v>
      </c>
      <c r="J1672" s="22">
        <f t="shared" si="182"/>
        <v>0</v>
      </c>
      <c r="K1672" s="22"/>
      <c r="L1672" s="23"/>
      <c r="M1672" s="22"/>
      <c r="N1672" s="23"/>
      <c r="O1672" s="24"/>
      <c r="P1672" s="24"/>
      <c r="Q1672" s="24"/>
      <c r="R1672" s="24"/>
      <c r="S1672" s="24"/>
      <c r="T1672" s="24"/>
      <c r="U1672" s="41" t="str">
        <f t="shared" si="184"/>
        <v>Student Services</v>
      </c>
      <c r="V1672" s="48">
        <f>Budget!N164</f>
        <v>0</v>
      </c>
      <c r="W1672" s="1" t="e">
        <f t="shared" si="181"/>
        <v>#VALUE!</v>
      </c>
      <c r="Z1672" s="1" t="s">
        <v>205</v>
      </c>
      <c r="AA1672" s="1">
        <v>303101</v>
      </c>
    </row>
    <row r="1673" spans="5:27" x14ac:dyDescent="0.2">
      <c r="E1673" s="4" t="e">
        <f t="shared" si="180"/>
        <v>#VALUE!</v>
      </c>
      <c r="G1673" s="9" t="e">
        <f t="shared" si="185"/>
        <v>#VALUE!</v>
      </c>
      <c r="H1673" s="9" t="s">
        <v>205</v>
      </c>
      <c r="I1673" s="22" t="str">
        <f t="shared" si="183"/>
        <v>796530</v>
      </c>
      <c r="J1673" s="22">
        <f t="shared" si="182"/>
        <v>0</v>
      </c>
      <c r="K1673" s="22"/>
      <c r="L1673" s="23"/>
      <c r="M1673" s="22"/>
      <c r="N1673" s="23"/>
      <c r="O1673" s="24"/>
      <c r="P1673" s="24"/>
      <c r="Q1673" s="24"/>
      <c r="R1673" s="24"/>
      <c r="S1673" s="24"/>
      <c r="T1673" s="24"/>
      <c r="U1673" s="41" t="str">
        <f t="shared" si="184"/>
        <v>Pupil Transportation (Net)</v>
      </c>
      <c r="V1673" s="48">
        <f>Budget!N165</f>
        <v>0</v>
      </c>
      <c r="W1673" s="1" t="e">
        <f t="shared" si="181"/>
        <v>#VALUE!</v>
      </c>
      <c r="Z1673" s="1" t="s">
        <v>205</v>
      </c>
      <c r="AA1673" s="1">
        <v>303101</v>
      </c>
    </row>
    <row r="1674" spans="5:27" x14ac:dyDescent="0.2">
      <c r="E1674" s="4" t="e">
        <f t="shared" si="180"/>
        <v>#VALUE!</v>
      </c>
      <c r="G1674" s="9" t="e">
        <f t="shared" si="185"/>
        <v>#VALUE!</v>
      </c>
      <c r="H1674" s="9" t="s">
        <v>205</v>
      </c>
      <c r="I1674" s="22" t="str">
        <f t="shared" si="183"/>
        <v>816004</v>
      </c>
      <c r="J1674" s="22">
        <f t="shared" si="182"/>
        <v>0</v>
      </c>
      <c r="K1674" s="22"/>
      <c r="L1674" s="23"/>
      <c r="M1674" s="22"/>
      <c r="N1674" s="23"/>
      <c r="O1674" s="24"/>
      <c r="P1674" s="24"/>
      <c r="Q1674" s="24"/>
      <c r="R1674" s="24"/>
      <c r="S1674" s="24"/>
      <c r="T1674" s="24"/>
      <c r="U1674" s="41" t="str">
        <f t="shared" si="184"/>
        <v xml:space="preserve">Salaries - Extended Day Care </v>
      </c>
      <c r="V1674" s="48">
        <f>Budget!N166</f>
        <v>0</v>
      </c>
      <c r="W1674" s="1" t="e">
        <f t="shared" si="181"/>
        <v>#VALUE!</v>
      </c>
      <c r="Z1674" s="1" t="s">
        <v>205</v>
      </c>
      <c r="AA1674" s="1">
        <v>303101</v>
      </c>
    </row>
    <row r="1675" spans="5:27" x14ac:dyDescent="0.2">
      <c r="E1675" s="4" t="e">
        <f t="shared" si="180"/>
        <v>#VALUE!</v>
      </c>
      <c r="G1675" s="9" t="e">
        <f t="shared" si="185"/>
        <v>#VALUE!</v>
      </c>
      <c r="H1675" s="9" t="s">
        <v>205</v>
      </c>
      <c r="I1675" s="22" t="str">
        <f t="shared" si="183"/>
        <v>816101</v>
      </c>
      <c r="J1675" s="22">
        <f t="shared" si="182"/>
        <v>0</v>
      </c>
      <c r="K1675" s="22"/>
      <c r="L1675" s="23"/>
      <c r="M1675" s="22"/>
      <c r="N1675" s="23"/>
      <c r="O1675" s="24"/>
      <c r="P1675" s="24"/>
      <c r="Q1675" s="24"/>
      <c r="R1675" s="24"/>
      <c r="S1675" s="24"/>
      <c r="T1675" s="24"/>
      <c r="U1675" s="41" t="str">
        <f t="shared" si="184"/>
        <v>SS Taxes, Employer Share - Extended Day Care</v>
      </c>
      <c r="V1675" s="48">
        <f>Budget!N167</f>
        <v>0</v>
      </c>
      <c r="W1675" s="1" t="e">
        <f t="shared" si="181"/>
        <v>#VALUE!</v>
      </c>
      <c r="Z1675" s="1" t="s">
        <v>205</v>
      </c>
      <c r="AA1675" s="1">
        <v>303101</v>
      </c>
    </row>
    <row r="1676" spans="5:27" x14ac:dyDescent="0.2">
      <c r="E1676" s="4" t="e">
        <f t="shared" si="180"/>
        <v>#VALUE!</v>
      </c>
      <c r="G1676" s="9" t="e">
        <f t="shared" si="185"/>
        <v>#VALUE!</v>
      </c>
      <c r="H1676" s="9" t="s">
        <v>205</v>
      </c>
      <c r="I1676" s="22" t="str">
        <f t="shared" si="183"/>
        <v>816102</v>
      </c>
      <c r="J1676" s="22">
        <f t="shared" si="182"/>
        <v>0</v>
      </c>
      <c r="K1676" s="22"/>
      <c r="L1676" s="23"/>
      <c r="M1676" s="22"/>
      <c r="N1676" s="23"/>
      <c r="O1676" s="24"/>
      <c r="P1676" s="24"/>
      <c r="Q1676" s="24"/>
      <c r="R1676" s="24"/>
      <c r="S1676" s="24"/>
      <c r="T1676" s="24"/>
      <c r="U1676" s="41" t="str">
        <f t="shared" si="184"/>
        <v>Life &amp; Disability Insurance - Extended Day Care</v>
      </c>
      <c r="V1676" s="48">
        <f>Budget!N168</f>
        <v>0</v>
      </c>
      <c r="W1676" s="1" t="e">
        <f t="shared" si="181"/>
        <v>#VALUE!</v>
      </c>
      <c r="Z1676" s="1" t="s">
        <v>205</v>
      </c>
      <c r="AA1676" s="1">
        <v>303101</v>
      </c>
    </row>
    <row r="1677" spans="5:27" x14ac:dyDescent="0.2">
      <c r="E1677" s="4" t="e">
        <f t="shared" si="180"/>
        <v>#VALUE!</v>
      </c>
      <c r="G1677" s="9" t="e">
        <f t="shared" si="185"/>
        <v>#VALUE!</v>
      </c>
      <c r="H1677" s="9" t="s">
        <v>205</v>
      </c>
      <c r="I1677" s="22" t="str">
        <f t="shared" si="183"/>
        <v>816106</v>
      </c>
      <c r="J1677" s="22">
        <f t="shared" si="182"/>
        <v>0</v>
      </c>
      <c r="K1677" s="22"/>
      <c r="L1677" s="23"/>
      <c r="M1677" s="22"/>
      <c r="N1677" s="23"/>
      <c r="O1677" s="24"/>
      <c r="P1677" s="24"/>
      <c r="Q1677" s="24"/>
      <c r="R1677" s="24"/>
      <c r="S1677" s="24"/>
      <c r="T1677" s="24"/>
      <c r="U1677" s="41" t="str">
        <f t="shared" si="184"/>
        <v>Retirement - Extended Day Care</v>
      </c>
      <c r="V1677" s="48">
        <f>Budget!N169</f>
        <v>0</v>
      </c>
      <c r="W1677" s="1" t="e">
        <f t="shared" ref="W1677:W1690" si="186">$H$6</f>
        <v>#VALUE!</v>
      </c>
      <c r="Z1677" s="1" t="s">
        <v>205</v>
      </c>
      <c r="AA1677" s="1">
        <v>303101</v>
      </c>
    </row>
    <row r="1678" spans="5:27" x14ac:dyDescent="0.2">
      <c r="E1678" s="4" t="e">
        <f t="shared" si="180"/>
        <v>#VALUE!</v>
      </c>
      <c r="F1678" s="2"/>
      <c r="G1678" s="2" t="e">
        <f t="shared" si="185"/>
        <v>#VALUE!</v>
      </c>
      <c r="H1678" s="9" t="s">
        <v>205</v>
      </c>
      <c r="I1678" s="42" t="str">
        <f t="shared" si="183"/>
        <v>816111</v>
      </c>
      <c r="J1678" s="22">
        <f t="shared" si="182"/>
        <v>0</v>
      </c>
      <c r="K1678" s="43"/>
      <c r="L1678" s="24"/>
      <c r="M1678" s="43"/>
      <c r="N1678" s="24"/>
      <c r="O1678" s="44"/>
      <c r="P1678" s="44"/>
      <c r="Q1678" s="44"/>
      <c r="R1678" s="44"/>
      <c r="S1678" s="44"/>
      <c r="T1678" s="44"/>
      <c r="U1678" s="22" t="str">
        <f t="shared" si="184"/>
        <v>Health Insurance - Extended Day Care</v>
      </c>
      <c r="V1678" s="48">
        <f>Budget!N170</f>
        <v>0</v>
      </c>
      <c r="W1678" s="1" t="e">
        <f t="shared" si="186"/>
        <v>#VALUE!</v>
      </c>
      <c r="X1678" s="7"/>
      <c r="Y1678" s="7"/>
      <c r="Z1678" s="1" t="s">
        <v>205</v>
      </c>
      <c r="AA1678" s="1">
        <v>303101</v>
      </c>
    </row>
    <row r="1679" spans="5:27" x14ac:dyDescent="0.2">
      <c r="E1679" s="4" t="e">
        <f t="shared" si="180"/>
        <v>#VALUE!</v>
      </c>
      <c r="G1679" s="9" t="e">
        <f t="shared" si="185"/>
        <v>#VALUE!</v>
      </c>
      <c r="H1679" s="9" t="s">
        <v>205</v>
      </c>
      <c r="I1679" s="22" t="str">
        <f t="shared" si="183"/>
        <v>816320</v>
      </c>
      <c r="J1679" s="22">
        <f t="shared" si="182"/>
        <v>0</v>
      </c>
      <c r="K1679" s="22"/>
      <c r="L1679" s="23"/>
      <c r="M1679" s="22"/>
      <c r="N1679" s="23"/>
      <c r="O1679" s="24"/>
      <c r="P1679" s="24"/>
      <c r="Q1679" s="24"/>
      <c r="R1679" s="24"/>
      <c r="S1679" s="24"/>
      <c r="T1679" s="24"/>
      <c r="U1679" s="41" t="str">
        <f t="shared" si="184"/>
        <v>Supplies - Extended Day Care</v>
      </c>
      <c r="V1679" s="48">
        <f>Budget!N171</f>
        <v>0</v>
      </c>
      <c r="W1679" s="1" t="e">
        <f t="shared" si="186"/>
        <v>#VALUE!</v>
      </c>
      <c r="Z1679" s="1" t="s">
        <v>205</v>
      </c>
      <c r="AA1679" s="1">
        <v>303101</v>
      </c>
    </row>
    <row r="1680" spans="5:27" x14ac:dyDescent="0.2">
      <c r="E1680" s="4" t="e">
        <f t="shared" si="180"/>
        <v>#VALUE!</v>
      </c>
      <c r="G1680" s="9" t="e">
        <f t="shared" si="185"/>
        <v>#VALUE!</v>
      </c>
      <c r="H1680" s="9" t="s">
        <v>205</v>
      </c>
      <c r="I1680" s="22" t="str">
        <f t="shared" si="183"/>
        <v>816350</v>
      </c>
      <c r="J1680" s="22">
        <f t="shared" si="182"/>
        <v>0</v>
      </c>
      <c r="K1680" s="22"/>
      <c r="L1680" s="23"/>
      <c r="M1680" s="22"/>
      <c r="N1680" s="23"/>
      <c r="O1680" s="24"/>
      <c r="P1680" s="24"/>
      <c r="Q1680" s="24"/>
      <c r="R1680" s="24"/>
      <c r="S1680" s="24"/>
      <c r="T1680" s="24"/>
      <c r="U1680" s="41" t="str">
        <f t="shared" si="184"/>
        <v>Other Expenditures Extended Day Care</v>
      </c>
      <c r="V1680" s="48">
        <f>Budget!N172</f>
        <v>0</v>
      </c>
      <c r="W1680" s="1" t="e">
        <f t="shared" si="186"/>
        <v>#VALUE!</v>
      </c>
      <c r="Z1680" s="1" t="s">
        <v>205</v>
      </c>
      <c r="AA1680" s="1">
        <v>303101</v>
      </c>
    </row>
    <row r="1681" spans="5:27" x14ac:dyDescent="0.2">
      <c r="E1681" s="4" t="e">
        <f t="shared" si="180"/>
        <v>#VALUE!</v>
      </c>
      <c r="G1681" s="9" t="e">
        <f t="shared" si="185"/>
        <v>#VALUE!</v>
      </c>
      <c r="H1681" s="9" t="s">
        <v>205</v>
      </c>
      <c r="I1681" s="22" t="str">
        <f t="shared" si="183"/>
        <v>816422</v>
      </c>
      <c r="J1681" s="22">
        <f t="shared" si="182"/>
        <v>0</v>
      </c>
      <c r="K1681" s="22"/>
      <c r="L1681" s="23"/>
      <c r="M1681" s="22"/>
      <c r="N1681" s="23"/>
      <c r="O1681" s="24"/>
      <c r="P1681" s="24"/>
      <c r="Q1681" s="24"/>
      <c r="R1681" s="24"/>
      <c r="S1681" s="24"/>
      <c r="T1681" s="24"/>
      <c r="U1681" s="41" t="str">
        <f t="shared" si="184"/>
        <v>Food &amp; Beverages</v>
      </c>
      <c r="V1681" s="48">
        <f>Budget!N173</f>
        <v>0</v>
      </c>
      <c r="W1681" s="1" t="e">
        <f t="shared" si="186"/>
        <v>#VALUE!</v>
      </c>
      <c r="Z1681" s="1" t="s">
        <v>205</v>
      </c>
      <c r="AA1681" s="1">
        <v>303101</v>
      </c>
    </row>
    <row r="1682" spans="5:27" x14ac:dyDescent="0.2">
      <c r="E1682" s="4" t="e">
        <f t="shared" si="180"/>
        <v>#VALUE!</v>
      </c>
      <c r="G1682" s="9" t="e">
        <f t="shared" si="185"/>
        <v>#VALUE!</v>
      </c>
      <c r="H1682" s="9" t="s">
        <v>205</v>
      </c>
      <c r="I1682" s="22" t="str">
        <f t="shared" si="183"/>
        <v>839001</v>
      </c>
      <c r="J1682" s="22">
        <f t="shared" si="182"/>
        <v>0</v>
      </c>
      <c r="K1682" s="22"/>
      <c r="L1682" s="23"/>
      <c r="M1682" s="22"/>
      <c r="N1682" s="23"/>
      <c r="O1682" s="24"/>
      <c r="P1682" s="24"/>
      <c r="Q1682" s="24"/>
      <c r="R1682" s="24"/>
      <c r="S1682" s="24"/>
      <c r="T1682" s="24"/>
      <c r="U1682" s="41" t="str">
        <f t="shared" si="184"/>
        <v>Interest Payments - All Sources</v>
      </c>
      <c r="V1682" s="48">
        <f>Budget!N174</f>
        <v>0</v>
      </c>
      <c r="W1682" s="1" t="e">
        <f t="shared" si="186"/>
        <v>#VALUE!</v>
      </c>
      <c r="Z1682" s="1" t="s">
        <v>205</v>
      </c>
      <c r="AA1682" s="1">
        <v>303101</v>
      </c>
    </row>
    <row r="1683" spans="5:27" x14ac:dyDescent="0.2">
      <c r="E1683" s="4" t="e">
        <f t="shared" si="180"/>
        <v>#VALUE!</v>
      </c>
      <c r="G1683" s="9" t="e">
        <f t="shared" si="185"/>
        <v>#VALUE!</v>
      </c>
      <c r="H1683" s="9" t="s">
        <v>205</v>
      </c>
      <c r="I1683" s="22" t="str">
        <f t="shared" si="183"/>
        <v>839005</v>
      </c>
      <c r="J1683" s="22">
        <f t="shared" si="182"/>
        <v>0</v>
      </c>
      <c r="K1683" s="22"/>
      <c r="L1683" s="23"/>
      <c r="M1683" s="22"/>
      <c r="N1683" s="23"/>
      <c r="O1683" s="24"/>
      <c r="P1683" s="24"/>
      <c r="Q1683" s="24"/>
      <c r="R1683" s="24"/>
      <c r="S1683" s="24"/>
      <c r="T1683" s="24"/>
      <c r="U1683" s="41" t="str">
        <f t="shared" si="184"/>
        <v>Interest Payments - Non-Diocesan Sources</v>
      </c>
      <c r="V1683" s="48">
        <f>Budget!N175</f>
        <v>0</v>
      </c>
      <c r="W1683" s="1" t="e">
        <f t="shared" si="186"/>
        <v>#VALUE!</v>
      </c>
      <c r="Z1683" s="1" t="s">
        <v>205</v>
      </c>
      <c r="AA1683" s="1">
        <v>303101</v>
      </c>
    </row>
    <row r="1684" spans="5:27" x14ac:dyDescent="0.2">
      <c r="E1684" s="4" t="e">
        <f t="shared" si="180"/>
        <v>#VALUE!</v>
      </c>
      <c r="G1684" s="9" t="e">
        <f t="shared" si="185"/>
        <v>#VALUE!</v>
      </c>
      <c r="H1684" s="9" t="s">
        <v>205</v>
      </c>
      <c r="I1684" s="22" t="str">
        <f t="shared" si="183"/>
        <v>859310</v>
      </c>
      <c r="J1684" s="22">
        <f t="shared" si="182"/>
        <v>0</v>
      </c>
      <c r="K1684" s="22"/>
      <c r="L1684" s="23"/>
      <c r="M1684" s="22"/>
      <c r="N1684" s="23"/>
      <c r="O1684" s="24"/>
      <c r="P1684" s="24"/>
      <c r="Q1684" s="24"/>
      <c r="R1684" s="24"/>
      <c r="S1684" s="24"/>
      <c r="T1684" s="24"/>
      <c r="U1684" s="41" t="str">
        <f t="shared" si="184"/>
        <v>Capital Expense Paid to Parish</v>
      </c>
      <c r="V1684" s="48">
        <f>Budget!N176</f>
        <v>0</v>
      </c>
      <c r="W1684" s="1" t="e">
        <f t="shared" si="186"/>
        <v>#VALUE!</v>
      </c>
      <c r="Z1684" s="1" t="s">
        <v>205</v>
      </c>
      <c r="AA1684" s="1">
        <v>303101</v>
      </c>
    </row>
    <row r="1685" spans="5:27" x14ac:dyDescent="0.2">
      <c r="E1685" s="4" t="e">
        <f t="shared" si="180"/>
        <v>#VALUE!</v>
      </c>
      <c r="G1685" s="9" t="e">
        <f t="shared" si="185"/>
        <v>#VALUE!</v>
      </c>
      <c r="H1685" s="9" t="s">
        <v>205</v>
      </c>
      <c r="I1685" s="22" t="str">
        <f t="shared" si="183"/>
        <v>862062</v>
      </c>
      <c r="J1685" s="22">
        <f t="shared" si="182"/>
        <v>0</v>
      </c>
      <c r="K1685" s="22"/>
      <c r="L1685" s="23"/>
      <c r="M1685" s="22"/>
      <c r="N1685" s="23"/>
      <c r="O1685" s="24"/>
      <c r="P1685" s="24"/>
      <c r="Q1685" s="24"/>
      <c r="R1685" s="24"/>
      <c r="S1685" s="24"/>
      <c r="T1685" s="24"/>
      <c r="U1685" s="41" t="str">
        <f t="shared" si="184"/>
        <v>Unrestricted Donation Expense</v>
      </c>
      <c r="V1685" s="48">
        <f>Budget!N177</f>
        <v>0</v>
      </c>
      <c r="W1685" s="1" t="e">
        <f t="shared" si="186"/>
        <v>#VALUE!</v>
      </c>
      <c r="Z1685" s="1" t="s">
        <v>205</v>
      </c>
      <c r="AA1685" s="1">
        <v>303101</v>
      </c>
    </row>
    <row r="1686" spans="5:27" x14ac:dyDescent="0.2">
      <c r="E1686" s="4" t="e">
        <f t="shared" si="180"/>
        <v>#VALUE!</v>
      </c>
      <c r="G1686" s="9" t="e">
        <f t="shared" si="185"/>
        <v>#VALUE!</v>
      </c>
      <c r="H1686" s="9" t="s">
        <v>205</v>
      </c>
      <c r="I1686" s="22" t="str">
        <f t="shared" si="183"/>
        <v>862063</v>
      </c>
      <c r="J1686" s="22">
        <f t="shared" si="182"/>
        <v>0</v>
      </c>
      <c r="K1686" s="22"/>
      <c r="L1686" s="23"/>
      <c r="M1686" s="22"/>
      <c r="N1686" s="23"/>
      <c r="O1686" s="24"/>
      <c r="P1686" s="24"/>
      <c r="Q1686" s="24"/>
      <c r="R1686" s="24"/>
      <c r="S1686" s="24"/>
      <c r="T1686" s="24"/>
      <c r="U1686" s="41" t="str">
        <f t="shared" si="184"/>
        <v>Fundraising - Pledges</v>
      </c>
      <c r="V1686" s="48">
        <f>Budget!N178</f>
        <v>0</v>
      </c>
      <c r="W1686" s="1" t="e">
        <f t="shared" si="186"/>
        <v>#VALUE!</v>
      </c>
      <c r="Z1686" s="1" t="s">
        <v>205</v>
      </c>
      <c r="AA1686" s="1">
        <v>303101</v>
      </c>
    </row>
    <row r="1687" spans="5:27" x14ac:dyDescent="0.2">
      <c r="E1687" s="4" t="e">
        <f t="shared" si="180"/>
        <v>#VALUE!</v>
      </c>
      <c r="G1687" s="9" t="e">
        <f t="shared" si="185"/>
        <v>#VALUE!</v>
      </c>
      <c r="H1687" s="9" t="s">
        <v>205</v>
      </c>
      <c r="I1687" s="22" t="str">
        <f t="shared" si="183"/>
        <v>862065</v>
      </c>
      <c r="J1687" s="22">
        <f t="shared" si="182"/>
        <v>0</v>
      </c>
      <c r="K1687" s="22"/>
      <c r="L1687" s="23"/>
      <c r="M1687" s="22"/>
      <c r="N1687" s="23"/>
      <c r="O1687" s="24"/>
      <c r="P1687" s="24"/>
      <c r="Q1687" s="24"/>
      <c r="R1687" s="24"/>
      <c r="S1687" s="24"/>
      <c r="T1687" s="24"/>
      <c r="U1687" s="41" t="str">
        <f t="shared" si="184"/>
        <v>Fundraising - Athletic Complex</v>
      </c>
      <c r="V1687" s="48">
        <f>Budget!N179</f>
        <v>0</v>
      </c>
      <c r="W1687" s="1" t="e">
        <f t="shared" si="186"/>
        <v>#VALUE!</v>
      </c>
      <c r="Z1687" s="1" t="s">
        <v>205</v>
      </c>
      <c r="AA1687" s="1">
        <v>303101</v>
      </c>
    </row>
    <row r="1688" spans="5:27" x14ac:dyDescent="0.2">
      <c r="E1688" s="4" t="e">
        <f t="shared" si="180"/>
        <v>#VALUE!</v>
      </c>
      <c r="G1688" s="9" t="e">
        <f t="shared" si="185"/>
        <v>#VALUE!</v>
      </c>
      <c r="H1688" s="9" t="s">
        <v>205</v>
      </c>
      <c r="I1688" s="22" t="str">
        <f t="shared" si="183"/>
        <v>862069</v>
      </c>
      <c r="J1688" s="22">
        <f t="shared" si="182"/>
        <v>0</v>
      </c>
      <c r="K1688" s="22"/>
      <c r="L1688" s="23"/>
      <c r="M1688" s="22"/>
      <c r="N1688" s="23"/>
      <c r="O1688" s="24"/>
      <c r="P1688" s="24"/>
      <c r="Q1688" s="24"/>
      <c r="R1688" s="24"/>
      <c r="S1688" s="24"/>
      <c r="T1688" s="24"/>
      <c r="U1688" s="41" t="str">
        <f t="shared" si="184"/>
        <v>Fundraising - Misc</v>
      </c>
      <c r="V1688" s="48">
        <f>Budget!N180</f>
        <v>0</v>
      </c>
      <c r="W1688" s="1" t="e">
        <f t="shared" si="186"/>
        <v>#VALUE!</v>
      </c>
      <c r="Z1688" s="1" t="s">
        <v>205</v>
      </c>
      <c r="AA1688" s="1">
        <v>303101</v>
      </c>
    </row>
    <row r="1689" spans="5:27" x14ac:dyDescent="0.2">
      <c r="E1689" s="4" t="e">
        <f t="shared" si="180"/>
        <v>#VALUE!</v>
      </c>
      <c r="F1689" s="2"/>
      <c r="G1689" s="2" t="e">
        <f t="shared" si="185"/>
        <v>#VALUE!</v>
      </c>
      <c r="H1689" s="7" t="s">
        <v>205</v>
      </c>
      <c r="I1689" s="6">
        <f t="shared" si="183"/>
        <v>303101</v>
      </c>
      <c r="J1689" s="1">
        <f t="shared" si="182"/>
        <v>0</v>
      </c>
      <c r="K1689" s="3"/>
      <c r="M1689" s="3"/>
      <c r="O1689" s="5"/>
      <c r="P1689" s="5"/>
      <c r="Q1689" s="5"/>
      <c r="R1689" s="5"/>
      <c r="S1689" s="5"/>
      <c r="T1689" s="5"/>
      <c r="U1689" s="1" t="str">
        <f t="shared" si="184"/>
        <v>NET GAIN OR LOSS:</v>
      </c>
      <c r="V1689" s="49">
        <f>Budget!N183</f>
        <v>0</v>
      </c>
      <c r="W1689" s="1" t="e">
        <f t="shared" si="186"/>
        <v>#VALUE!</v>
      </c>
      <c r="X1689" s="7"/>
      <c r="Y1689" s="7"/>
      <c r="Z1689" s="7" t="s">
        <v>205</v>
      </c>
      <c r="AA1689" s="1">
        <v>303101</v>
      </c>
    </row>
    <row r="1690" spans="5:27" x14ac:dyDescent="0.2">
      <c r="E1690" s="4" t="e">
        <f t="shared" ref="E1690:E1753" si="187">DATE(YEAR(E1522),MONTH(E1522)+1,DAY(E1522))</f>
        <v>#VALUE!</v>
      </c>
      <c r="G1690" s="9" t="e">
        <f t="shared" si="185"/>
        <v>#VALUE!</v>
      </c>
      <c r="H1690" s="9" t="s">
        <v>205</v>
      </c>
      <c r="I1690" s="19" t="str">
        <f t="shared" si="183"/>
        <v>412010</v>
      </c>
      <c r="J1690" s="19">
        <f>$D$4</f>
        <v>0</v>
      </c>
      <c r="K1690" s="19"/>
      <c r="L1690" s="20"/>
      <c r="M1690" s="19"/>
      <c r="N1690" s="20"/>
      <c r="O1690" s="21"/>
      <c r="P1690" s="21"/>
      <c r="Q1690" s="21"/>
      <c r="R1690" s="21"/>
      <c r="S1690" s="21"/>
      <c r="T1690" s="21"/>
      <c r="U1690" s="40" t="str">
        <f t="shared" si="184"/>
        <v>Cost to Educate</v>
      </c>
      <c r="V1690" s="47">
        <f>-Budget!O10</f>
        <v>0</v>
      </c>
      <c r="W1690" s="1" t="e">
        <f t="shared" si="186"/>
        <v>#VALUE!</v>
      </c>
      <c r="Z1690" s="1" t="s">
        <v>205</v>
      </c>
      <c r="AA1690" s="1">
        <v>303101</v>
      </c>
    </row>
    <row r="1691" spans="5:27" x14ac:dyDescent="0.2">
      <c r="E1691" s="4" t="e">
        <f t="shared" si="187"/>
        <v>#VALUE!</v>
      </c>
      <c r="G1691" s="9" t="e">
        <f t="shared" si="185"/>
        <v>#VALUE!</v>
      </c>
      <c r="H1691" s="9" t="s">
        <v>205</v>
      </c>
      <c r="I1691" s="19" t="str">
        <f t="shared" si="183"/>
        <v>412405</v>
      </c>
      <c r="J1691" s="19">
        <f t="shared" ref="J1691:J1751" si="188">$D$4</f>
        <v>0</v>
      </c>
      <c r="K1691" s="19"/>
      <c r="L1691" s="20"/>
      <c r="M1691" s="19"/>
      <c r="N1691" s="20"/>
      <c r="O1691" s="21"/>
      <c r="P1691" s="21"/>
      <c r="Q1691" s="21"/>
      <c r="R1691" s="21"/>
      <c r="S1691" s="21"/>
      <c r="T1691" s="21"/>
      <c r="U1691" s="40" t="str">
        <f t="shared" si="184"/>
        <v>Published Differential - Parishioner</v>
      </c>
      <c r="V1691" s="47">
        <f>-Budget!O11</f>
        <v>0</v>
      </c>
      <c r="W1691" s="1" t="e">
        <f t="shared" ref="W1691:W1722" si="189">$H$6</f>
        <v>#VALUE!</v>
      </c>
      <c r="Z1691" s="1" t="s">
        <v>205</v>
      </c>
      <c r="AA1691" s="1">
        <v>303101</v>
      </c>
    </row>
    <row r="1692" spans="5:27" x14ac:dyDescent="0.2">
      <c r="E1692" s="4" t="e">
        <f t="shared" si="187"/>
        <v>#VALUE!</v>
      </c>
      <c r="G1692" s="9" t="e">
        <f t="shared" si="185"/>
        <v>#VALUE!</v>
      </c>
      <c r="H1692" s="9" t="s">
        <v>205</v>
      </c>
      <c r="I1692" s="19" t="str">
        <f t="shared" si="183"/>
        <v>412410</v>
      </c>
      <c r="J1692" s="19">
        <f t="shared" si="188"/>
        <v>0</v>
      </c>
      <c r="K1692" s="19"/>
      <c r="L1692" s="20"/>
      <c r="M1692" s="19"/>
      <c r="N1692" s="20"/>
      <c r="O1692" s="21"/>
      <c r="P1692" s="21"/>
      <c r="Q1692" s="21"/>
      <c r="R1692" s="21"/>
      <c r="S1692" s="21"/>
      <c r="T1692" s="21"/>
      <c r="U1692" s="40" t="str">
        <f t="shared" si="184"/>
        <v>Published Differential - Non-Parishioner, Catholic</v>
      </c>
      <c r="V1692" s="47">
        <f>-Budget!O12</f>
        <v>0</v>
      </c>
      <c r="W1692" s="1" t="e">
        <f t="shared" si="189"/>
        <v>#VALUE!</v>
      </c>
      <c r="Z1692" s="1" t="s">
        <v>205</v>
      </c>
      <c r="AA1692" s="1">
        <v>303101</v>
      </c>
    </row>
    <row r="1693" spans="5:27" x14ac:dyDescent="0.2">
      <c r="E1693" s="4" t="e">
        <f t="shared" si="187"/>
        <v>#VALUE!</v>
      </c>
      <c r="G1693" s="9" t="e">
        <f t="shared" si="185"/>
        <v>#VALUE!</v>
      </c>
      <c r="H1693" s="9" t="s">
        <v>205</v>
      </c>
      <c r="I1693" s="19" t="str">
        <f t="shared" si="183"/>
        <v>412415</v>
      </c>
      <c r="J1693" s="19">
        <f t="shared" si="188"/>
        <v>0</v>
      </c>
      <c r="K1693" s="19"/>
      <c r="L1693" s="20"/>
      <c r="M1693" s="19"/>
      <c r="N1693" s="20"/>
      <c r="O1693" s="21"/>
      <c r="P1693" s="21"/>
      <c r="Q1693" s="21"/>
      <c r="R1693" s="21"/>
      <c r="S1693" s="21"/>
      <c r="T1693" s="21"/>
      <c r="U1693" s="40" t="str">
        <f t="shared" si="184"/>
        <v>Published Differential - Non-Catholic</v>
      </c>
      <c r="V1693" s="47">
        <f>-Budget!O13</f>
        <v>0</v>
      </c>
      <c r="W1693" s="1" t="e">
        <f t="shared" si="189"/>
        <v>#VALUE!</v>
      </c>
      <c r="Z1693" s="1" t="s">
        <v>205</v>
      </c>
      <c r="AA1693" s="1">
        <v>303101</v>
      </c>
    </row>
    <row r="1694" spans="5:27" x14ac:dyDescent="0.2">
      <c r="E1694" s="4" t="e">
        <f t="shared" si="187"/>
        <v>#VALUE!</v>
      </c>
      <c r="G1694" s="9" t="e">
        <f t="shared" si="185"/>
        <v>#VALUE!</v>
      </c>
      <c r="H1694" s="9" t="s">
        <v>205</v>
      </c>
      <c r="I1694" s="19" t="str">
        <f t="shared" si="183"/>
        <v>412420</v>
      </c>
      <c r="J1694" s="19">
        <f t="shared" si="188"/>
        <v>0</v>
      </c>
      <c r="K1694" s="19"/>
      <c r="L1694" s="20"/>
      <c r="M1694" s="19"/>
      <c r="N1694" s="20"/>
      <c r="O1694" s="21"/>
      <c r="P1694" s="21"/>
      <c r="Q1694" s="21"/>
      <c r="R1694" s="21"/>
      <c r="S1694" s="21"/>
      <c r="T1694" s="21"/>
      <c r="U1694" s="40" t="str">
        <f t="shared" si="184"/>
        <v>Published Differential - Other Status</v>
      </c>
      <c r="V1694" s="47">
        <f>-Budget!O14</f>
        <v>0</v>
      </c>
      <c r="W1694" s="1" t="e">
        <f t="shared" si="189"/>
        <v>#VALUE!</v>
      </c>
      <c r="Z1694" s="1" t="s">
        <v>205</v>
      </c>
      <c r="AA1694" s="1">
        <v>303101</v>
      </c>
    </row>
    <row r="1695" spans="5:27" x14ac:dyDescent="0.2">
      <c r="E1695" s="4" t="e">
        <f t="shared" si="187"/>
        <v>#VALUE!</v>
      </c>
      <c r="G1695" s="9" t="e">
        <f t="shared" si="185"/>
        <v>#VALUE!</v>
      </c>
      <c r="H1695" s="9" t="s">
        <v>205</v>
      </c>
      <c r="I1695" s="19" t="str">
        <f t="shared" si="183"/>
        <v>412505</v>
      </c>
      <c r="J1695" s="19">
        <f t="shared" si="188"/>
        <v>0</v>
      </c>
      <c r="K1695" s="19"/>
      <c r="L1695" s="20"/>
      <c r="M1695" s="19"/>
      <c r="N1695" s="20"/>
      <c r="O1695" s="21"/>
      <c r="P1695" s="21"/>
      <c r="Q1695" s="21"/>
      <c r="R1695" s="21"/>
      <c r="S1695" s="21"/>
      <c r="T1695" s="21"/>
      <c r="U1695" s="40" t="str">
        <f t="shared" si="184"/>
        <v>Published Discounts</v>
      </c>
      <c r="V1695" s="47">
        <f>-Budget!O15</f>
        <v>0</v>
      </c>
      <c r="W1695" s="1" t="e">
        <f t="shared" si="189"/>
        <v>#VALUE!</v>
      </c>
      <c r="Z1695" s="1" t="s">
        <v>205</v>
      </c>
      <c r="AA1695" s="1">
        <v>303101</v>
      </c>
    </row>
    <row r="1696" spans="5:27" x14ac:dyDescent="0.2">
      <c r="E1696" s="4" t="e">
        <f t="shared" si="187"/>
        <v>#VALUE!</v>
      </c>
      <c r="G1696" s="9" t="e">
        <f t="shared" si="185"/>
        <v>#VALUE!</v>
      </c>
      <c r="H1696" s="9" t="s">
        <v>205</v>
      </c>
      <c r="I1696" s="19" t="str">
        <f t="shared" si="183"/>
        <v>414001</v>
      </c>
      <c r="J1696" s="19">
        <f t="shared" si="188"/>
        <v>0</v>
      </c>
      <c r="K1696" s="19"/>
      <c r="L1696" s="20"/>
      <c r="M1696" s="19"/>
      <c r="N1696" s="20"/>
      <c r="O1696" s="21"/>
      <c r="P1696" s="21"/>
      <c r="Q1696" s="21"/>
      <c r="R1696" s="21"/>
      <c r="S1696" s="21"/>
      <c r="T1696" s="21"/>
      <c r="U1696" s="40" t="str">
        <f t="shared" si="184"/>
        <v>Tuition-Current Year, Parishioner</v>
      </c>
      <c r="V1696" s="47">
        <f>-Budget!O16</f>
        <v>0</v>
      </c>
      <c r="W1696" s="1" t="e">
        <f t="shared" si="189"/>
        <v>#VALUE!</v>
      </c>
      <c r="Z1696" s="1" t="s">
        <v>205</v>
      </c>
      <c r="AA1696" s="1">
        <v>303101</v>
      </c>
    </row>
    <row r="1697" spans="5:27" x14ac:dyDescent="0.2">
      <c r="E1697" s="4" t="e">
        <f t="shared" si="187"/>
        <v>#VALUE!</v>
      </c>
      <c r="G1697" s="9" t="e">
        <f t="shared" si="185"/>
        <v>#VALUE!</v>
      </c>
      <c r="H1697" s="9" t="s">
        <v>205</v>
      </c>
      <c r="I1697" s="19" t="str">
        <f t="shared" si="183"/>
        <v>414002</v>
      </c>
      <c r="J1697" s="19">
        <f t="shared" si="188"/>
        <v>0</v>
      </c>
      <c r="K1697" s="19"/>
      <c r="L1697" s="20"/>
      <c r="M1697" s="19"/>
      <c r="N1697" s="20"/>
      <c r="O1697" s="21"/>
      <c r="P1697" s="21"/>
      <c r="Q1697" s="21"/>
      <c r="R1697" s="21"/>
      <c r="S1697" s="21"/>
      <c r="T1697" s="21"/>
      <c r="U1697" s="40" t="str">
        <f t="shared" si="184"/>
        <v>Tuition-Current Year, Non-Parishioner</v>
      </c>
      <c r="V1697" s="47">
        <f>-Budget!O17</f>
        <v>0</v>
      </c>
      <c r="W1697" s="1" t="e">
        <f t="shared" si="189"/>
        <v>#VALUE!</v>
      </c>
      <c r="Z1697" s="1" t="s">
        <v>205</v>
      </c>
      <c r="AA1697" s="1">
        <v>303101</v>
      </c>
    </row>
    <row r="1698" spans="5:27" x14ac:dyDescent="0.2">
      <c r="E1698" s="4" t="e">
        <f t="shared" si="187"/>
        <v>#VALUE!</v>
      </c>
      <c r="G1698" s="9" t="e">
        <f t="shared" ref="G1698:G1756" si="190">"BV-"&amp;J1698&amp;TEXT(E1698,"mmyy")</f>
        <v>#VALUE!</v>
      </c>
      <c r="H1698" s="9" t="s">
        <v>205</v>
      </c>
      <c r="I1698" s="19" t="str">
        <f t="shared" si="183"/>
        <v>414003</v>
      </c>
      <c r="J1698" s="19">
        <f t="shared" si="188"/>
        <v>0</v>
      </c>
      <c r="K1698" s="19"/>
      <c r="L1698" s="20"/>
      <c r="M1698" s="19"/>
      <c r="N1698" s="20"/>
      <c r="O1698" s="21"/>
      <c r="P1698" s="21"/>
      <c r="Q1698" s="21"/>
      <c r="R1698" s="21"/>
      <c r="S1698" s="21"/>
      <c r="T1698" s="21"/>
      <c r="U1698" s="40" t="str">
        <f t="shared" si="184"/>
        <v>Tuition-Current Year, Non-Catholic</v>
      </c>
      <c r="V1698" s="47">
        <f>-Budget!O18</f>
        <v>0</v>
      </c>
      <c r="W1698" s="1" t="e">
        <f t="shared" si="189"/>
        <v>#VALUE!</v>
      </c>
      <c r="Z1698" s="1" t="s">
        <v>205</v>
      </c>
      <c r="AA1698" s="1">
        <v>303101</v>
      </c>
    </row>
    <row r="1699" spans="5:27" x14ac:dyDescent="0.2">
      <c r="E1699" s="4" t="e">
        <f t="shared" si="187"/>
        <v>#VALUE!</v>
      </c>
      <c r="G1699" s="9" t="e">
        <f t="shared" si="190"/>
        <v>#VALUE!</v>
      </c>
      <c r="H1699" s="9" t="s">
        <v>205</v>
      </c>
      <c r="I1699" s="19" t="str">
        <f t="shared" si="183"/>
        <v>414004</v>
      </c>
      <c r="J1699" s="19">
        <f t="shared" si="188"/>
        <v>0</v>
      </c>
      <c r="K1699" s="19"/>
      <c r="L1699" s="20"/>
      <c r="M1699" s="19"/>
      <c r="N1699" s="20"/>
      <c r="O1699" s="21"/>
      <c r="P1699" s="21"/>
      <c r="Q1699" s="21"/>
      <c r="R1699" s="21"/>
      <c r="S1699" s="21"/>
      <c r="T1699" s="21"/>
      <c r="U1699" s="40" t="str">
        <f t="shared" si="184"/>
        <v>Extended Day Care</v>
      </c>
      <c r="V1699" s="47">
        <f>-Budget!O19</f>
        <v>0</v>
      </c>
      <c r="W1699" s="1" t="e">
        <f t="shared" si="189"/>
        <v>#VALUE!</v>
      </c>
      <c r="Z1699" s="1" t="s">
        <v>205</v>
      </c>
      <c r="AA1699" s="1">
        <v>303101</v>
      </c>
    </row>
    <row r="1700" spans="5:27" x14ac:dyDescent="0.2">
      <c r="E1700" s="4" t="e">
        <f t="shared" si="187"/>
        <v>#VALUE!</v>
      </c>
      <c r="G1700" s="9" t="e">
        <f t="shared" si="190"/>
        <v>#VALUE!</v>
      </c>
      <c r="H1700" s="9" t="s">
        <v>205</v>
      </c>
      <c r="I1700" s="19" t="str">
        <f t="shared" si="183"/>
        <v>414005</v>
      </c>
      <c r="J1700" s="19">
        <f t="shared" si="188"/>
        <v>0</v>
      </c>
      <c r="K1700" s="19"/>
      <c r="L1700" s="20"/>
      <c r="M1700" s="19"/>
      <c r="N1700" s="20"/>
      <c r="O1700" s="21"/>
      <c r="P1700" s="21"/>
      <c r="Q1700" s="21"/>
      <c r="R1700" s="21"/>
      <c r="S1700" s="21"/>
      <c r="T1700" s="21"/>
      <c r="U1700" s="40" t="str">
        <f t="shared" si="184"/>
        <v>Tuition-Prior Year</v>
      </c>
      <c r="V1700" s="47">
        <f>-Budget!O20</f>
        <v>0</v>
      </c>
      <c r="W1700" s="1" t="e">
        <f t="shared" si="189"/>
        <v>#VALUE!</v>
      </c>
      <c r="Z1700" s="1" t="s">
        <v>205</v>
      </c>
      <c r="AA1700" s="1">
        <v>303101</v>
      </c>
    </row>
    <row r="1701" spans="5:27" x14ac:dyDescent="0.2">
      <c r="E1701" s="4" t="e">
        <f t="shared" si="187"/>
        <v>#VALUE!</v>
      </c>
      <c r="G1701" s="9" t="e">
        <f t="shared" si="190"/>
        <v>#VALUE!</v>
      </c>
      <c r="H1701" s="9" t="s">
        <v>205</v>
      </c>
      <c r="I1701" s="19" t="str">
        <f t="shared" si="183"/>
        <v>414006</v>
      </c>
      <c r="J1701" s="19">
        <f t="shared" si="188"/>
        <v>0</v>
      </c>
      <c r="K1701" s="19"/>
      <c r="L1701" s="20"/>
      <c r="M1701" s="19"/>
      <c r="N1701" s="20"/>
      <c r="O1701" s="21"/>
      <c r="P1701" s="21"/>
      <c r="Q1701" s="21"/>
      <c r="R1701" s="21"/>
      <c r="S1701" s="21"/>
      <c r="T1701" s="21"/>
      <c r="U1701" s="40" t="str">
        <f t="shared" si="184"/>
        <v>Academic Summer Session</v>
      </c>
      <c r="V1701" s="47">
        <f>-Budget!O21</f>
        <v>0</v>
      </c>
      <c r="W1701" s="1" t="e">
        <f t="shared" si="189"/>
        <v>#VALUE!</v>
      </c>
      <c r="Z1701" s="1" t="s">
        <v>205</v>
      </c>
      <c r="AA1701" s="1">
        <v>303101</v>
      </c>
    </row>
    <row r="1702" spans="5:27" x14ac:dyDescent="0.2">
      <c r="E1702" s="4" t="e">
        <f t="shared" si="187"/>
        <v>#VALUE!</v>
      </c>
      <c r="G1702" s="9" t="e">
        <f t="shared" si="190"/>
        <v>#VALUE!</v>
      </c>
      <c r="H1702" s="9" t="s">
        <v>205</v>
      </c>
      <c r="I1702" s="19" t="str">
        <f t="shared" si="183"/>
        <v>414007</v>
      </c>
      <c r="J1702" s="19">
        <f t="shared" si="188"/>
        <v>0</v>
      </c>
      <c r="K1702" s="19"/>
      <c r="L1702" s="20"/>
      <c r="M1702" s="19"/>
      <c r="N1702" s="20"/>
      <c r="O1702" s="21"/>
      <c r="P1702" s="21"/>
      <c r="Q1702" s="21"/>
      <c r="R1702" s="21"/>
      <c r="S1702" s="21"/>
      <c r="T1702" s="21"/>
      <c r="U1702" s="40" t="str">
        <f t="shared" si="184"/>
        <v>Registration Fee-Current Year</v>
      </c>
      <c r="V1702" s="47">
        <f>-Budget!O22</f>
        <v>0</v>
      </c>
      <c r="W1702" s="1" t="e">
        <f t="shared" si="189"/>
        <v>#VALUE!</v>
      </c>
      <c r="Z1702" s="1" t="s">
        <v>205</v>
      </c>
      <c r="AA1702" s="1">
        <v>303101</v>
      </c>
    </row>
    <row r="1703" spans="5:27" x14ac:dyDescent="0.2">
      <c r="E1703" s="4" t="e">
        <f t="shared" si="187"/>
        <v>#VALUE!</v>
      </c>
      <c r="G1703" s="9" t="e">
        <f t="shared" si="190"/>
        <v>#VALUE!</v>
      </c>
      <c r="H1703" s="9" t="s">
        <v>205</v>
      </c>
      <c r="I1703" s="19" t="str">
        <f t="shared" si="183"/>
        <v>414008</v>
      </c>
      <c r="J1703" s="19">
        <f t="shared" si="188"/>
        <v>0</v>
      </c>
      <c r="K1703" s="19"/>
      <c r="L1703" s="20"/>
      <c r="M1703" s="19"/>
      <c r="N1703" s="20"/>
      <c r="O1703" s="21"/>
      <c r="P1703" s="21"/>
      <c r="Q1703" s="21"/>
      <c r="R1703" s="21"/>
      <c r="S1703" s="21"/>
      <c r="T1703" s="21"/>
      <c r="U1703" s="40" t="str">
        <f t="shared" si="184"/>
        <v>Student Accident Insurance Fee</v>
      </c>
      <c r="V1703" s="47">
        <f>-Budget!O23</f>
        <v>0</v>
      </c>
      <c r="W1703" s="1" t="e">
        <f t="shared" si="189"/>
        <v>#VALUE!</v>
      </c>
      <c r="Z1703" s="1" t="s">
        <v>205</v>
      </c>
      <c r="AA1703" s="1">
        <v>303101</v>
      </c>
    </row>
    <row r="1704" spans="5:27" x14ac:dyDescent="0.2">
      <c r="E1704" s="4" t="e">
        <f t="shared" si="187"/>
        <v>#VALUE!</v>
      </c>
      <c r="G1704" s="9" t="e">
        <f t="shared" si="190"/>
        <v>#VALUE!</v>
      </c>
      <c r="H1704" s="9" t="s">
        <v>205</v>
      </c>
      <c r="I1704" s="19" t="str">
        <f t="shared" si="183"/>
        <v>414009</v>
      </c>
      <c r="J1704" s="19">
        <f t="shared" si="188"/>
        <v>0</v>
      </c>
      <c r="K1704" s="19"/>
      <c r="L1704" s="20"/>
      <c r="M1704" s="19"/>
      <c r="N1704" s="20"/>
      <c r="O1704" s="21"/>
      <c r="P1704" s="21"/>
      <c r="Q1704" s="21"/>
      <c r="R1704" s="21"/>
      <c r="S1704" s="21"/>
      <c r="T1704" s="21"/>
      <c r="U1704" s="40" t="str">
        <f t="shared" si="184"/>
        <v>Book Fee</v>
      </c>
      <c r="V1704" s="47">
        <f>-Budget!O24</f>
        <v>0</v>
      </c>
      <c r="W1704" s="1" t="e">
        <f t="shared" si="189"/>
        <v>#VALUE!</v>
      </c>
      <c r="Z1704" s="1" t="s">
        <v>205</v>
      </c>
      <c r="AA1704" s="1">
        <v>303101</v>
      </c>
    </row>
    <row r="1705" spans="5:27" x14ac:dyDescent="0.2">
      <c r="E1705" s="4" t="e">
        <f t="shared" si="187"/>
        <v>#VALUE!</v>
      </c>
      <c r="G1705" s="9" t="e">
        <f t="shared" si="190"/>
        <v>#VALUE!</v>
      </c>
      <c r="H1705" s="9" t="s">
        <v>205</v>
      </c>
      <c r="I1705" s="19" t="str">
        <f t="shared" si="183"/>
        <v>414010</v>
      </c>
      <c r="J1705" s="19">
        <f t="shared" si="188"/>
        <v>0</v>
      </c>
      <c r="K1705" s="19"/>
      <c r="L1705" s="20"/>
      <c r="M1705" s="19"/>
      <c r="N1705" s="20"/>
      <c r="O1705" s="21"/>
      <c r="P1705" s="21"/>
      <c r="Q1705" s="21"/>
      <c r="R1705" s="21"/>
      <c r="S1705" s="21"/>
      <c r="T1705" s="21"/>
      <c r="U1705" s="40" t="str">
        <f t="shared" si="184"/>
        <v>Tuition-Scholarship/Donation from Outside</v>
      </c>
      <c r="V1705" s="47">
        <f>-Budget!O25</f>
        <v>0</v>
      </c>
      <c r="W1705" s="1" t="e">
        <f t="shared" si="189"/>
        <v>#VALUE!</v>
      </c>
      <c r="Z1705" s="1" t="s">
        <v>205</v>
      </c>
      <c r="AA1705" s="1">
        <v>303101</v>
      </c>
    </row>
    <row r="1706" spans="5:27" x14ac:dyDescent="0.2">
      <c r="E1706" s="4" t="e">
        <f t="shared" si="187"/>
        <v>#VALUE!</v>
      </c>
      <c r="G1706" s="9" t="e">
        <f t="shared" si="190"/>
        <v>#VALUE!</v>
      </c>
      <c r="H1706" s="9" t="s">
        <v>205</v>
      </c>
      <c r="I1706" s="19" t="str">
        <f t="shared" si="183"/>
        <v>414011</v>
      </c>
      <c r="J1706" s="19">
        <f t="shared" si="188"/>
        <v>0</v>
      </c>
      <c r="K1706" s="19"/>
      <c r="L1706" s="20"/>
      <c r="M1706" s="19"/>
      <c r="N1706" s="20"/>
      <c r="O1706" s="21"/>
      <c r="P1706" s="21"/>
      <c r="Q1706" s="21"/>
      <c r="R1706" s="21"/>
      <c r="S1706" s="21"/>
      <c r="T1706" s="21"/>
      <c r="U1706" s="40" t="str">
        <f t="shared" si="184"/>
        <v>Tuition Insurance Fees</v>
      </c>
      <c r="V1706" s="47">
        <f>-Budget!O26</f>
        <v>0</v>
      </c>
      <c r="W1706" s="1" t="e">
        <f t="shared" si="189"/>
        <v>#VALUE!</v>
      </c>
      <c r="Z1706" s="1" t="s">
        <v>205</v>
      </c>
      <c r="AA1706" s="1">
        <v>303101</v>
      </c>
    </row>
    <row r="1707" spans="5:27" x14ac:dyDescent="0.2">
      <c r="E1707" s="4" t="e">
        <f t="shared" si="187"/>
        <v>#VALUE!</v>
      </c>
      <c r="G1707" s="9" t="e">
        <f t="shared" si="190"/>
        <v>#VALUE!</v>
      </c>
      <c r="H1707" s="9" t="s">
        <v>205</v>
      </c>
      <c r="I1707" s="19" t="str">
        <f t="shared" si="183"/>
        <v>414013</v>
      </c>
      <c r="J1707" s="19">
        <f t="shared" si="188"/>
        <v>0</v>
      </c>
      <c r="K1707" s="19"/>
      <c r="L1707" s="20"/>
      <c r="M1707" s="19"/>
      <c r="N1707" s="20"/>
      <c r="O1707" s="21"/>
      <c r="P1707" s="21"/>
      <c r="Q1707" s="21"/>
      <c r="R1707" s="21"/>
      <c r="S1707" s="21"/>
      <c r="T1707" s="21"/>
      <c r="U1707" s="40" t="str">
        <f t="shared" si="184"/>
        <v>Other Fees</v>
      </c>
      <c r="V1707" s="47">
        <f>-Budget!O27</f>
        <v>0</v>
      </c>
      <c r="W1707" s="1" t="e">
        <f t="shared" si="189"/>
        <v>#VALUE!</v>
      </c>
      <c r="Z1707" s="1" t="s">
        <v>205</v>
      </c>
      <c r="AA1707" s="1">
        <v>303101</v>
      </c>
    </row>
    <row r="1708" spans="5:27" x14ac:dyDescent="0.2">
      <c r="E1708" s="4" t="e">
        <f t="shared" si="187"/>
        <v>#VALUE!</v>
      </c>
      <c r="G1708" s="9" t="e">
        <f t="shared" si="190"/>
        <v>#VALUE!</v>
      </c>
      <c r="H1708" s="9" t="s">
        <v>205</v>
      </c>
      <c r="I1708" s="19" t="str">
        <f t="shared" si="183"/>
        <v>434010</v>
      </c>
      <c r="J1708" s="19">
        <f t="shared" si="188"/>
        <v>0</v>
      </c>
      <c r="K1708" s="19"/>
      <c r="L1708" s="20"/>
      <c r="M1708" s="19"/>
      <c r="N1708" s="20"/>
      <c r="O1708" s="21"/>
      <c r="P1708" s="21"/>
      <c r="Q1708" s="21"/>
      <c r="R1708" s="21"/>
      <c r="S1708" s="21"/>
      <c r="T1708" s="21"/>
      <c r="U1708" s="40" t="str">
        <f t="shared" si="184"/>
        <v>Tuition - Scholarship/Donation from Outside</v>
      </c>
      <c r="V1708" s="47">
        <f>-Budget!O28</f>
        <v>0</v>
      </c>
      <c r="W1708" s="1" t="e">
        <f t="shared" si="189"/>
        <v>#VALUE!</v>
      </c>
      <c r="Z1708" s="1" t="s">
        <v>205</v>
      </c>
      <c r="AA1708" s="1">
        <v>303101</v>
      </c>
    </row>
    <row r="1709" spans="5:27" x14ac:dyDescent="0.2">
      <c r="E1709" s="4" t="e">
        <f t="shared" si="187"/>
        <v>#VALUE!</v>
      </c>
      <c r="G1709" s="9" t="e">
        <f t="shared" si="190"/>
        <v>#VALUE!</v>
      </c>
      <c r="H1709" s="9" t="s">
        <v>205</v>
      </c>
      <c r="I1709" s="19" t="str">
        <f t="shared" si="183"/>
        <v>434011</v>
      </c>
      <c r="J1709" s="19">
        <f t="shared" si="188"/>
        <v>0</v>
      </c>
      <c r="K1709" s="19"/>
      <c r="L1709" s="20"/>
      <c r="M1709" s="19"/>
      <c r="N1709" s="20"/>
      <c r="O1709" s="21"/>
      <c r="P1709" s="21"/>
      <c r="Q1709" s="21"/>
      <c r="R1709" s="21"/>
      <c r="S1709" s="21"/>
      <c r="T1709" s="21"/>
      <c r="U1709" s="40" t="str">
        <f t="shared" si="184"/>
        <v>Diocesan Tuition Assistance Reduction Grants</v>
      </c>
      <c r="V1709" s="47">
        <f>-Budget!O29</f>
        <v>0</v>
      </c>
      <c r="W1709" s="1" t="e">
        <f t="shared" si="189"/>
        <v>#VALUE!</v>
      </c>
      <c r="Z1709" s="1" t="s">
        <v>205</v>
      </c>
      <c r="AA1709" s="1">
        <v>303101</v>
      </c>
    </row>
    <row r="1710" spans="5:27" x14ac:dyDescent="0.2">
      <c r="E1710" s="4" t="e">
        <f t="shared" si="187"/>
        <v>#VALUE!</v>
      </c>
      <c r="G1710" s="9" t="e">
        <f t="shared" si="190"/>
        <v>#VALUE!</v>
      </c>
      <c r="H1710" s="9" t="s">
        <v>205</v>
      </c>
      <c r="I1710" s="19" t="str">
        <f t="shared" si="183"/>
        <v>434012</v>
      </c>
      <c r="J1710" s="19">
        <f t="shared" si="188"/>
        <v>0</v>
      </c>
      <c r="K1710" s="19"/>
      <c r="L1710" s="20"/>
      <c r="M1710" s="19"/>
      <c r="N1710" s="20"/>
      <c r="O1710" s="21"/>
      <c r="P1710" s="21"/>
      <c r="Q1710" s="21"/>
      <c r="R1710" s="21"/>
      <c r="S1710" s="21"/>
      <c r="T1710" s="21"/>
      <c r="U1710" s="40" t="str">
        <f t="shared" si="184"/>
        <v>Tuition Assistance from Parish</v>
      </c>
      <c r="V1710" s="47">
        <f>-Budget!O30</f>
        <v>0</v>
      </c>
      <c r="W1710" s="1" t="e">
        <f t="shared" si="189"/>
        <v>#VALUE!</v>
      </c>
      <c r="Z1710" s="1" t="s">
        <v>205</v>
      </c>
      <c r="AA1710" s="1">
        <v>303101</v>
      </c>
    </row>
    <row r="1711" spans="5:27" x14ac:dyDescent="0.2">
      <c r="E1711" s="4" t="e">
        <f t="shared" si="187"/>
        <v>#VALUE!</v>
      </c>
      <c r="G1711" s="9" t="e">
        <f t="shared" si="190"/>
        <v>#VALUE!</v>
      </c>
      <c r="H1711" s="9" t="s">
        <v>205</v>
      </c>
      <c r="I1711" s="19" t="str">
        <f t="shared" si="183"/>
        <v>434014</v>
      </c>
      <c r="J1711" s="19">
        <f t="shared" si="188"/>
        <v>0</v>
      </c>
      <c r="K1711" s="19"/>
      <c r="L1711" s="20"/>
      <c r="M1711" s="19"/>
      <c r="N1711" s="20"/>
      <c r="O1711" s="21"/>
      <c r="P1711" s="21"/>
      <c r="Q1711" s="21"/>
      <c r="R1711" s="21"/>
      <c r="S1711" s="21"/>
      <c r="T1711" s="21"/>
      <c r="U1711" s="40" t="str">
        <f t="shared" si="184"/>
        <v>Tuition Reduction</v>
      </c>
      <c r="V1711" s="47">
        <f>-Budget!O31</f>
        <v>0</v>
      </c>
      <c r="W1711" s="1" t="e">
        <f t="shared" si="189"/>
        <v>#VALUE!</v>
      </c>
      <c r="Z1711" s="1" t="s">
        <v>205</v>
      </c>
      <c r="AA1711" s="1">
        <v>303101</v>
      </c>
    </row>
    <row r="1712" spans="5:27" x14ac:dyDescent="0.2">
      <c r="E1712" s="4" t="e">
        <f t="shared" si="187"/>
        <v>#VALUE!</v>
      </c>
      <c r="G1712" s="9" t="e">
        <f t="shared" si="190"/>
        <v>#VALUE!</v>
      </c>
      <c r="H1712" s="9" t="s">
        <v>205</v>
      </c>
      <c r="I1712" s="19" t="str">
        <f t="shared" si="183"/>
        <v>434015</v>
      </c>
      <c r="J1712" s="19">
        <f t="shared" si="188"/>
        <v>0</v>
      </c>
      <c r="K1712" s="19"/>
      <c r="L1712" s="20"/>
      <c r="M1712" s="19"/>
      <c r="N1712" s="20"/>
      <c r="O1712" s="21"/>
      <c r="P1712" s="21"/>
      <c r="Q1712" s="21"/>
      <c r="R1712" s="21"/>
      <c r="S1712" s="21"/>
      <c r="T1712" s="21"/>
      <c r="U1712" s="40" t="str">
        <f t="shared" si="184"/>
        <v>Tuition Discounts</v>
      </c>
      <c r="V1712" s="47">
        <f>-Budget!O32</f>
        <v>0</v>
      </c>
      <c r="W1712" s="1" t="e">
        <f t="shared" si="189"/>
        <v>#VALUE!</v>
      </c>
      <c r="Z1712" s="1" t="s">
        <v>205</v>
      </c>
      <c r="AA1712" s="1">
        <v>303101</v>
      </c>
    </row>
    <row r="1713" spans="5:27" x14ac:dyDescent="0.2">
      <c r="E1713" s="4" t="e">
        <f t="shared" si="187"/>
        <v>#VALUE!</v>
      </c>
      <c r="G1713" s="9" t="e">
        <f t="shared" si="190"/>
        <v>#VALUE!</v>
      </c>
      <c r="H1713" s="9" t="s">
        <v>205</v>
      </c>
      <c r="I1713" s="19" t="str">
        <f t="shared" si="183"/>
        <v>434016</v>
      </c>
      <c r="J1713" s="19">
        <f t="shared" si="188"/>
        <v>0</v>
      </c>
      <c r="K1713" s="19"/>
      <c r="L1713" s="20"/>
      <c r="M1713" s="19"/>
      <c r="N1713" s="20"/>
      <c r="O1713" s="21"/>
      <c r="P1713" s="21"/>
      <c r="Q1713" s="21"/>
      <c r="R1713" s="21"/>
      <c r="S1713" s="21"/>
      <c r="T1713" s="21"/>
      <c r="U1713" s="40" t="str">
        <f t="shared" si="184"/>
        <v>Tuition Refunds</v>
      </c>
      <c r="V1713" s="47">
        <f>-Budget!O33</f>
        <v>0</v>
      </c>
      <c r="W1713" s="1" t="e">
        <f t="shared" si="189"/>
        <v>#VALUE!</v>
      </c>
      <c r="Z1713" s="1" t="s">
        <v>205</v>
      </c>
      <c r="AA1713" s="1">
        <v>303101</v>
      </c>
    </row>
    <row r="1714" spans="5:27" x14ac:dyDescent="0.2">
      <c r="E1714" s="4" t="e">
        <f t="shared" si="187"/>
        <v>#VALUE!</v>
      </c>
      <c r="G1714" s="9" t="e">
        <f t="shared" si="190"/>
        <v>#VALUE!</v>
      </c>
      <c r="H1714" s="9" t="s">
        <v>205</v>
      </c>
      <c r="I1714" s="19" t="str">
        <f t="shared" si="183"/>
        <v>434017</v>
      </c>
      <c r="J1714" s="19">
        <f t="shared" si="188"/>
        <v>0</v>
      </c>
      <c r="K1714" s="19"/>
      <c r="L1714" s="20"/>
      <c r="M1714" s="19"/>
      <c r="N1714" s="20"/>
      <c r="O1714" s="21"/>
      <c r="P1714" s="21"/>
      <c r="Q1714" s="21"/>
      <c r="R1714" s="21"/>
      <c r="S1714" s="21"/>
      <c r="T1714" s="21"/>
      <c r="U1714" s="40" t="str">
        <f t="shared" si="184"/>
        <v>Tuition Unrecoverable</v>
      </c>
      <c r="V1714" s="47">
        <f>-Budget!O34</f>
        <v>0</v>
      </c>
      <c r="W1714" s="1" t="e">
        <f t="shared" si="189"/>
        <v>#VALUE!</v>
      </c>
      <c r="Z1714" s="1" t="s">
        <v>205</v>
      </c>
      <c r="AA1714" s="1">
        <v>303101</v>
      </c>
    </row>
    <row r="1715" spans="5:27" x14ac:dyDescent="0.2">
      <c r="E1715" s="4" t="e">
        <f t="shared" si="187"/>
        <v>#VALUE!</v>
      </c>
      <c r="G1715" s="9" t="e">
        <f t="shared" si="190"/>
        <v>#VALUE!</v>
      </c>
      <c r="H1715" s="9" t="s">
        <v>205</v>
      </c>
      <c r="I1715" s="19" t="str">
        <f t="shared" ref="I1715:I1778" si="191">I1547</f>
        <v>454018</v>
      </c>
      <c r="J1715" s="19">
        <f t="shared" si="188"/>
        <v>0</v>
      </c>
      <c r="K1715" s="19"/>
      <c r="L1715" s="20"/>
      <c r="M1715" s="19"/>
      <c r="N1715" s="20"/>
      <c r="O1715" s="21"/>
      <c r="P1715" s="21"/>
      <c r="Q1715" s="21"/>
      <c r="R1715" s="21"/>
      <c r="S1715" s="21"/>
      <c r="T1715" s="21"/>
      <c r="U1715" s="40" t="str">
        <f t="shared" ref="U1715:U1778" si="192">U1547</f>
        <v>Parish Subsidies</v>
      </c>
      <c r="V1715" s="47">
        <f>-Budget!O35</f>
        <v>0</v>
      </c>
      <c r="W1715" s="1" t="e">
        <f t="shared" si="189"/>
        <v>#VALUE!</v>
      </c>
      <c r="Z1715" s="1" t="s">
        <v>205</v>
      </c>
      <c r="AA1715" s="1">
        <v>303101</v>
      </c>
    </row>
    <row r="1716" spans="5:27" x14ac:dyDescent="0.2">
      <c r="E1716" s="4" t="e">
        <f t="shared" si="187"/>
        <v>#VALUE!</v>
      </c>
      <c r="G1716" s="9" t="e">
        <f t="shared" si="190"/>
        <v>#VALUE!</v>
      </c>
      <c r="H1716" s="9" t="s">
        <v>205</v>
      </c>
      <c r="I1716" s="19" t="str">
        <f t="shared" si="191"/>
        <v>454100</v>
      </c>
      <c r="J1716" s="19">
        <f t="shared" si="188"/>
        <v>0</v>
      </c>
      <c r="K1716" s="19"/>
      <c r="L1716" s="20"/>
      <c r="M1716" s="19"/>
      <c r="N1716" s="20"/>
      <c r="O1716" s="21"/>
      <c r="P1716" s="21"/>
      <c r="Q1716" s="21"/>
      <c r="R1716" s="21"/>
      <c r="S1716" s="21"/>
      <c r="T1716" s="21"/>
      <c r="U1716" s="40" t="str">
        <f t="shared" si="192"/>
        <v>Parish Tuition Assistnace</v>
      </c>
      <c r="V1716" s="47">
        <f>-Budget!O36</f>
        <v>0</v>
      </c>
      <c r="W1716" s="1" t="e">
        <f t="shared" si="189"/>
        <v>#VALUE!</v>
      </c>
      <c r="Z1716" s="1" t="s">
        <v>205</v>
      </c>
      <c r="AA1716" s="1">
        <v>303101</v>
      </c>
    </row>
    <row r="1717" spans="5:27" x14ac:dyDescent="0.2">
      <c r="E1717" s="4" t="e">
        <f t="shared" si="187"/>
        <v>#VALUE!</v>
      </c>
      <c r="G1717" s="9" t="e">
        <f t="shared" si="190"/>
        <v>#VALUE!</v>
      </c>
      <c r="H1717" s="9" t="s">
        <v>205</v>
      </c>
      <c r="I1717" s="19" t="str">
        <f t="shared" si="191"/>
        <v>454201</v>
      </c>
      <c r="J1717" s="19">
        <f t="shared" si="188"/>
        <v>0</v>
      </c>
      <c r="K1717" s="19"/>
      <c r="L1717" s="20"/>
      <c r="M1717" s="19"/>
      <c r="N1717" s="20"/>
      <c r="O1717" s="21"/>
      <c r="P1717" s="21"/>
      <c r="Q1717" s="21"/>
      <c r="R1717" s="21"/>
      <c r="S1717" s="21"/>
      <c r="T1717" s="21"/>
      <c r="U1717" s="40" t="str">
        <f t="shared" si="192"/>
        <v>Bishops Annual Appeal (BAA)</v>
      </c>
      <c r="V1717" s="47">
        <f>-Budget!O37</f>
        <v>0</v>
      </c>
      <c r="W1717" s="1" t="e">
        <f t="shared" si="189"/>
        <v>#VALUE!</v>
      </c>
      <c r="Z1717" s="1" t="s">
        <v>205</v>
      </c>
      <c r="AA1717" s="1">
        <v>303101</v>
      </c>
    </row>
    <row r="1718" spans="5:27" x14ac:dyDescent="0.2">
      <c r="E1718" s="4" t="e">
        <f t="shared" si="187"/>
        <v>#VALUE!</v>
      </c>
      <c r="G1718" s="9" t="e">
        <f t="shared" si="190"/>
        <v>#VALUE!</v>
      </c>
      <c r="H1718" s="9" t="s">
        <v>205</v>
      </c>
      <c r="I1718" s="19" t="str">
        <f t="shared" si="191"/>
        <v>454203</v>
      </c>
      <c r="J1718" s="19">
        <f t="shared" si="188"/>
        <v>0</v>
      </c>
      <c r="K1718" s="19"/>
      <c r="L1718" s="20"/>
      <c r="M1718" s="19"/>
      <c r="N1718" s="20"/>
      <c r="O1718" s="21"/>
      <c r="P1718" s="21"/>
      <c r="Q1718" s="21"/>
      <c r="R1718" s="21"/>
      <c r="S1718" s="21"/>
      <c r="T1718" s="21"/>
      <c r="U1718" s="40" t="str">
        <f t="shared" si="192"/>
        <v>Black and Indian Home Missions</v>
      </c>
      <c r="V1718" s="47">
        <f>-Budget!O38</f>
        <v>0</v>
      </c>
      <c r="W1718" s="1" t="e">
        <f t="shared" si="189"/>
        <v>#VALUE!</v>
      </c>
      <c r="Z1718" s="1" t="s">
        <v>205</v>
      </c>
      <c r="AA1718" s="1">
        <v>303101</v>
      </c>
    </row>
    <row r="1719" spans="5:27" x14ac:dyDescent="0.2">
      <c r="E1719" s="4" t="e">
        <f t="shared" si="187"/>
        <v>#VALUE!</v>
      </c>
      <c r="G1719" s="9" t="e">
        <f t="shared" si="190"/>
        <v>#VALUE!</v>
      </c>
      <c r="H1719" s="9" t="s">
        <v>205</v>
      </c>
      <c r="I1719" s="19" t="str">
        <f t="shared" si="191"/>
        <v>474206</v>
      </c>
      <c r="J1719" s="19">
        <f t="shared" si="188"/>
        <v>0</v>
      </c>
      <c r="K1719" s="19"/>
      <c r="L1719" s="20"/>
      <c r="M1719" s="19"/>
      <c r="N1719" s="20"/>
      <c r="O1719" s="21"/>
      <c r="P1719" s="21"/>
      <c r="Q1719" s="21"/>
      <c r="R1719" s="21"/>
      <c r="S1719" s="21"/>
      <c r="T1719" s="21"/>
      <c r="U1719" s="40" t="str">
        <f t="shared" si="192"/>
        <v>Gifts/Donations/Bequests - Unrestricted</v>
      </c>
      <c r="V1719" s="47">
        <f>-Budget!O39</f>
        <v>0</v>
      </c>
      <c r="W1719" s="1" t="e">
        <f t="shared" si="189"/>
        <v>#VALUE!</v>
      </c>
      <c r="Z1719" s="1" t="s">
        <v>205</v>
      </c>
      <c r="AA1719" s="1">
        <v>303101</v>
      </c>
    </row>
    <row r="1720" spans="5:27" x14ac:dyDescent="0.2">
      <c r="E1720" s="4" t="e">
        <f t="shared" si="187"/>
        <v>#VALUE!</v>
      </c>
      <c r="G1720" s="9" t="e">
        <f t="shared" si="190"/>
        <v>#VALUE!</v>
      </c>
      <c r="H1720" s="9" t="s">
        <v>205</v>
      </c>
      <c r="I1720" s="19" t="str">
        <f t="shared" si="191"/>
        <v>474211</v>
      </c>
      <c r="J1720" s="19">
        <f t="shared" si="188"/>
        <v>0</v>
      </c>
      <c r="K1720" s="19"/>
      <c r="L1720" s="20"/>
      <c r="M1720" s="19"/>
      <c r="N1720" s="20"/>
      <c r="O1720" s="21"/>
      <c r="P1720" s="21"/>
      <c r="Q1720" s="21"/>
      <c r="R1720" s="21"/>
      <c r="S1720" s="21"/>
      <c r="T1720" s="21"/>
      <c r="U1720" s="40" t="str">
        <f t="shared" si="192"/>
        <v>Gifts/Donations/Bequests - Restricted</v>
      </c>
      <c r="V1720" s="47">
        <f>-Budget!O40</f>
        <v>0</v>
      </c>
      <c r="W1720" s="1" t="e">
        <f t="shared" si="189"/>
        <v>#VALUE!</v>
      </c>
      <c r="Z1720" s="1" t="s">
        <v>205</v>
      </c>
      <c r="AA1720" s="1">
        <v>303101</v>
      </c>
    </row>
    <row r="1721" spans="5:27" x14ac:dyDescent="0.2">
      <c r="E1721" s="4" t="e">
        <f t="shared" si="187"/>
        <v>#VALUE!</v>
      </c>
      <c r="G1721" s="9" t="e">
        <f t="shared" si="190"/>
        <v>#VALUE!</v>
      </c>
      <c r="H1721" s="9" t="s">
        <v>205</v>
      </c>
      <c r="I1721" s="19" t="str">
        <f t="shared" si="191"/>
        <v>474230</v>
      </c>
      <c r="J1721" s="19">
        <f t="shared" si="188"/>
        <v>0</v>
      </c>
      <c r="K1721" s="19"/>
      <c r="L1721" s="20"/>
      <c r="M1721" s="19"/>
      <c r="N1721" s="20"/>
      <c r="O1721" s="21"/>
      <c r="P1721" s="21"/>
      <c r="Q1721" s="21"/>
      <c r="R1721" s="21"/>
      <c r="S1721" s="21"/>
      <c r="T1721" s="21"/>
      <c r="U1721" s="40" t="str">
        <f t="shared" si="192"/>
        <v>Parents' Organizations</v>
      </c>
      <c r="V1721" s="47">
        <f>-Budget!O41</f>
        <v>0</v>
      </c>
      <c r="W1721" s="1" t="e">
        <f t="shared" si="189"/>
        <v>#VALUE!</v>
      </c>
      <c r="Z1721" s="1" t="s">
        <v>205</v>
      </c>
      <c r="AA1721" s="1">
        <v>303101</v>
      </c>
    </row>
    <row r="1722" spans="5:27" x14ac:dyDescent="0.2">
      <c r="E1722" s="4" t="e">
        <f t="shared" si="187"/>
        <v>#VALUE!</v>
      </c>
      <c r="G1722" s="9" t="e">
        <f t="shared" si="190"/>
        <v>#VALUE!</v>
      </c>
      <c r="H1722" s="9" t="s">
        <v>205</v>
      </c>
      <c r="I1722" s="19" t="str">
        <f t="shared" si="191"/>
        <v>474231</v>
      </c>
      <c r="J1722" s="19">
        <f t="shared" si="188"/>
        <v>0</v>
      </c>
      <c r="K1722" s="19"/>
      <c r="L1722" s="20"/>
      <c r="M1722" s="19"/>
      <c r="N1722" s="20"/>
      <c r="O1722" s="21"/>
      <c r="P1722" s="21"/>
      <c r="Q1722" s="21"/>
      <c r="R1722" s="21"/>
      <c r="S1722" s="21"/>
      <c r="T1722" s="21"/>
      <c r="U1722" s="40" t="str">
        <f t="shared" si="192"/>
        <v>Student Fund Raising (Net)</v>
      </c>
      <c r="V1722" s="47">
        <f>-Budget!O42</f>
        <v>0</v>
      </c>
      <c r="W1722" s="1" t="e">
        <f t="shared" si="189"/>
        <v>#VALUE!</v>
      </c>
      <c r="Z1722" s="1" t="s">
        <v>205</v>
      </c>
      <c r="AA1722" s="1">
        <v>303101</v>
      </c>
    </row>
    <row r="1723" spans="5:27" x14ac:dyDescent="0.2">
      <c r="E1723" s="4" t="e">
        <f t="shared" si="187"/>
        <v>#VALUE!</v>
      </c>
      <c r="G1723" s="9" t="e">
        <f t="shared" si="190"/>
        <v>#VALUE!</v>
      </c>
      <c r="H1723" s="9" t="s">
        <v>205</v>
      </c>
      <c r="I1723" s="19" t="str">
        <f t="shared" si="191"/>
        <v>474232</v>
      </c>
      <c r="J1723" s="19">
        <f t="shared" si="188"/>
        <v>0</v>
      </c>
      <c r="K1723" s="19"/>
      <c r="L1723" s="20"/>
      <c r="M1723" s="19"/>
      <c r="N1723" s="20"/>
      <c r="O1723" s="21"/>
      <c r="P1723" s="21"/>
      <c r="Q1723" s="21"/>
      <c r="R1723" s="21"/>
      <c r="S1723" s="21"/>
      <c r="T1723" s="21"/>
      <c r="U1723" s="40" t="str">
        <f t="shared" si="192"/>
        <v>Special Fund Raising Events (Net)</v>
      </c>
      <c r="V1723" s="47">
        <f>-Budget!O43</f>
        <v>0</v>
      </c>
      <c r="W1723" s="1" t="e">
        <f t="shared" ref="W1723:W1751" si="193">$H$6</f>
        <v>#VALUE!</v>
      </c>
      <c r="Z1723" s="1" t="s">
        <v>205</v>
      </c>
      <c r="AA1723" s="1">
        <v>303101</v>
      </c>
    </row>
    <row r="1724" spans="5:27" x14ac:dyDescent="0.2">
      <c r="E1724" s="4" t="e">
        <f t="shared" si="187"/>
        <v>#VALUE!</v>
      </c>
      <c r="G1724" s="9" t="e">
        <f t="shared" si="190"/>
        <v>#VALUE!</v>
      </c>
      <c r="H1724" s="9" t="s">
        <v>205</v>
      </c>
      <c r="I1724" s="19" t="str">
        <f t="shared" si="191"/>
        <v>474270</v>
      </c>
      <c r="J1724" s="19">
        <f t="shared" si="188"/>
        <v>0</v>
      </c>
      <c r="K1724" s="19"/>
      <c r="L1724" s="20"/>
      <c r="M1724" s="19"/>
      <c r="N1724" s="20"/>
      <c r="O1724" s="21"/>
      <c r="P1724" s="21"/>
      <c r="Q1724" s="21"/>
      <c r="R1724" s="21"/>
      <c r="S1724" s="21"/>
      <c r="T1724" s="21"/>
      <c r="U1724" s="40" t="str">
        <f t="shared" si="192"/>
        <v>School Development</v>
      </c>
      <c r="V1724" s="47">
        <f>-Budget!O44</f>
        <v>0</v>
      </c>
      <c r="W1724" s="1" t="e">
        <f t="shared" si="193"/>
        <v>#VALUE!</v>
      </c>
      <c r="Z1724" s="1" t="s">
        <v>205</v>
      </c>
      <c r="AA1724" s="1">
        <v>303101</v>
      </c>
    </row>
    <row r="1725" spans="5:27" x14ac:dyDescent="0.2">
      <c r="E1725" s="4" t="e">
        <f t="shared" si="187"/>
        <v>#VALUE!</v>
      </c>
      <c r="G1725" s="9" t="e">
        <f t="shared" si="190"/>
        <v>#VALUE!</v>
      </c>
      <c r="H1725" s="9" t="s">
        <v>205</v>
      </c>
      <c r="I1725" s="19" t="str">
        <f t="shared" si="191"/>
        <v>474414</v>
      </c>
      <c r="J1725" s="19">
        <f t="shared" si="188"/>
        <v>0</v>
      </c>
      <c r="K1725" s="19"/>
      <c r="L1725" s="20"/>
      <c r="M1725" s="19"/>
      <c r="N1725" s="20"/>
      <c r="O1725" s="21"/>
      <c r="P1725" s="21"/>
      <c r="Q1725" s="21"/>
      <c r="R1725" s="21"/>
      <c r="S1725" s="21"/>
      <c r="T1725" s="21"/>
      <c r="U1725" s="40" t="str">
        <f t="shared" si="192"/>
        <v>Income from Endowments</v>
      </c>
      <c r="V1725" s="47">
        <f>-Budget!O45</f>
        <v>0</v>
      </c>
      <c r="W1725" s="1" t="e">
        <f t="shared" si="193"/>
        <v>#VALUE!</v>
      </c>
      <c r="Z1725" s="1" t="s">
        <v>205</v>
      </c>
      <c r="AA1725" s="1">
        <v>303101</v>
      </c>
    </row>
    <row r="1726" spans="5:27" x14ac:dyDescent="0.2">
      <c r="E1726" s="4" t="e">
        <f t="shared" si="187"/>
        <v>#VALUE!</v>
      </c>
      <c r="G1726" s="9" t="e">
        <f t="shared" si="190"/>
        <v>#VALUE!</v>
      </c>
      <c r="H1726" s="9" t="s">
        <v>205</v>
      </c>
      <c r="I1726" s="19" t="str">
        <f t="shared" si="191"/>
        <v>474505</v>
      </c>
      <c r="J1726" s="19">
        <f t="shared" si="188"/>
        <v>0</v>
      </c>
      <c r="K1726" s="19"/>
      <c r="L1726" s="20"/>
      <c r="M1726" s="19"/>
      <c r="N1726" s="20"/>
      <c r="O1726" s="21"/>
      <c r="P1726" s="21"/>
      <c r="Q1726" s="21"/>
      <c r="R1726" s="21"/>
      <c r="S1726" s="21"/>
      <c r="T1726" s="21"/>
      <c r="U1726" s="40" t="str">
        <f t="shared" si="192"/>
        <v>Realized Gain (Loss) on Sale of Investments</v>
      </c>
      <c r="V1726" s="47">
        <f>-Budget!O46</f>
        <v>0</v>
      </c>
      <c r="W1726" s="1" t="e">
        <f t="shared" si="193"/>
        <v>#VALUE!</v>
      </c>
      <c r="Z1726" s="1" t="s">
        <v>205</v>
      </c>
      <c r="AA1726" s="1">
        <v>303101</v>
      </c>
    </row>
    <row r="1727" spans="5:27" x14ac:dyDescent="0.2">
      <c r="E1727" s="4" t="e">
        <f t="shared" si="187"/>
        <v>#VALUE!</v>
      </c>
      <c r="G1727" s="9" t="e">
        <f t="shared" si="190"/>
        <v>#VALUE!</v>
      </c>
      <c r="H1727" s="9" t="s">
        <v>205</v>
      </c>
      <c r="I1727" s="19" t="str">
        <f t="shared" si="191"/>
        <v>474605</v>
      </c>
      <c r="J1727" s="19">
        <f t="shared" si="188"/>
        <v>0</v>
      </c>
      <c r="K1727" s="19"/>
      <c r="L1727" s="20"/>
      <c r="M1727" s="19"/>
      <c r="N1727" s="20"/>
      <c r="O1727" s="21"/>
      <c r="P1727" s="21"/>
      <c r="Q1727" s="21"/>
      <c r="R1727" s="21"/>
      <c r="S1727" s="21"/>
      <c r="T1727" s="21"/>
      <c r="U1727" s="40" t="str">
        <f t="shared" si="192"/>
        <v>Unrealized Gain (Loss) on Investments</v>
      </c>
      <c r="V1727" s="47">
        <f>-Budget!O47</f>
        <v>0</v>
      </c>
      <c r="W1727" s="1" t="e">
        <f t="shared" si="193"/>
        <v>#VALUE!</v>
      </c>
      <c r="Z1727" s="1" t="s">
        <v>205</v>
      </c>
      <c r="AA1727" s="1">
        <v>303101</v>
      </c>
    </row>
    <row r="1728" spans="5:27" x14ac:dyDescent="0.2">
      <c r="E1728" s="4" t="e">
        <f t="shared" si="187"/>
        <v>#VALUE!</v>
      </c>
      <c r="G1728" s="9" t="e">
        <f t="shared" si="190"/>
        <v>#VALUE!</v>
      </c>
      <c r="H1728" s="9" t="s">
        <v>205</v>
      </c>
      <c r="I1728" s="19" t="str">
        <f t="shared" si="191"/>
        <v>494214</v>
      </c>
      <c r="J1728" s="19">
        <f t="shared" si="188"/>
        <v>0</v>
      </c>
      <c r="K1728" s="19"/>
      <c r="L1728" s="20"/>
      <c r="M1728" s="19"/>
      <c r="N1728" s="20"/>
      <c r="O1728" s="21"/>
      <c r="P1728" s="21"/>
      <c r="Q1728" s="21"/>
      <c r="R1728" s="21"/>
      <c r="S1728" s="21"/>
      <c r="T1728" s="21"/>
      <c r="U1728" s="40" t="str">
        <f t="shared" si="192"/>
        <v>Grants</v>
      </c>
      <c r="V1728" s="47">
        <f>-Budget!O48</f>
        <v>0</v>
      </c>
      <c r="W1728" s="1" t="e">
        <f t="shared" si="193"/>
        <v>#VALUE!</v>
      </c>
      <c r="Z1728" s="1" t="s">
        <v>205</v>
      </c>
      <c r="AA1728" s="1">
        <v>303101</v>
      </c>
    </row>
    <row r="1729" spans="5:27" x14ac:dyDescent="0.2">
      <c r="E1729" s="4" t="e">
        <f t="shared" si="187"/>
        <v>#VALUE!</v>
      </c>
      <c r="G1729" s="9" t="e">
        <f t="shared" si="190"/>
        <v>#VALUE!</v>
      </c>
      <c r="H1729" s="9" t="s">
        <v>205</v>
      </c>
      <c r="I1729" s="19" t="str">
        <f t="shared" si="191"/>
        <v>494401</v>
      </c>
      <c r="J1729" s="19">
        <f t="shared" si="188"/>
        <v>0</v>
      </c>
      <c r="K1729" s="19"/>
      <c r="L1729" s="20"/>
      <c r="M1729" s="19"/>
      <c r="N1729" s="20"/>
      <c r="O1729" s="21"/>
      <c r="P1729" s="21"/>
      <c r="Q1729" s="21"/>
      <c r="R1729" s="21"/>
      <c r="S1729" s="21"/>
      <c r="T1729" s="21"/>
      <c r="U1729" s="40" t="str">
        <f t="shared" si="192"/>
        <v>Insurance Settlements</v>
      </c>
      <c r="V1729" s="47">
        <f>-Budget!O49</f>
        <v>0</v>
      </c>
      <c r="W1729" s="1" t="e">
        <f t="shared" si="193"/>
        <v>#VALUE!</v>
      </c>
      <c r="Z1729" s="1" t="s">
        <v>205</v>
      </c>
      <c r="AA1729" s="1">
        <v>303101</v>
      </c>
    </row>
    <row r="1730" spans="5:27" x14ac:dyDescent="0.2">
      <c r="E1730" s="4" t="e">
        <f t="shared" si="187"/>
        <v>#VALUE!</v>
      </c>
      <c r="G1730" s="9" t="e">
        <f t="shared" si="190"/>
        <v>#VALUE!</v>
      </c>
      <c r="H1730" s="9" t="s">
        <v>205</v>
      </c>
      <c r="I1730" s="19" t="str">
        <f t="shared" si="191"/>
        <v>494601</v>
      </c>
      <c r="J1730" s="19">
        <f t="shared" si="188"/>
        <v>0</v>
      </c>
      <c r="K1730" s="19"/>
      <c r="L1730" s="20"/>
      <c r="M1730" s="19"/>
      <c r="N1730" s="20"/>
      <c r="O1730" s="21"/>
      <c r="P1730" s="21"/>
      <c r="Q1730" s="21"/>
      <c r="R1730" s="21"/>
      <c r="S1730" s="21"/>
      <c r="T1730" s="21"/>
      <c r="U1730" s="40" t="str">
        <f t="shared" si="192"/>
        <v>Rental of Facilities</v>
      </c>
      <c r="V1730" s="47">
        <f>-Budget!O50</f>
        <v>0</v>
      </c>
      <c r="W1730" s="1" t="e">
        <f t="shared" si="193"/>
        <v>#VALUE!</v>
      </c>
      <c r="Z1730" s="1" t="s">
        <v>205</v>
      </c>
      <c r="AA1730" s="1">
        <v>303101</v>
      </c>
    </row>
    <row r="1731" spans="5:27" x14ac:dyDescent="0.2">
      <c r="E1731" s="4" t="e">
        <f t="shared" si="187"/>
        <v>#VALUE!</v>
      </c>
      <c r="G1731" s="9" t="e">
        <f t="shared" si="190"/>
        <v>#VALUE!</v>
      </c>
      <c r="H1731" s="9" t="s">
        <v>205</v>
      </c>
      <c r="I1731" s="19" t="str">
        <f t="shared" si="191"/>
        <v>494650</v>
      </c>
      <c r="J1731" s="19">
        <f t="shared" si="188"/>
        <v>0</v>
      </c>
      <c r="K1731" s="19"/>
      <c r="L1731" s="20"/>
      <c r="M1731" s="19"/>
      <c r="N1731" s="20"/>
      <c r="O1731" s="21"/>
      <c r="P1731" s="21"/>
      <c r="Q1731" s="21"/>
      <c r="R1731" s="21"/>
      <c r="S1731" s="21"/>
      <c r="T1731" s="21"/>
      <c r="U1731" s="40" t="str">
        <f t="shared" si="192"/>
        <v>Miscellaneous Income</v>
      </c>
      <c r="V1731" s="47">
        <f>-Budget!O51</f>
        <v>0</v>
      </c>
      <c r="W1731" s="1" t="e">
        <f t="shared" si="193"/>
        <v>#VALUE!</v>
      </c>
      <c r="Z1731" s="1" t="s">
        <v>205</v>
      </c>
      <c r="AA1731" s="1">
        <v>303101</v>
      </c>
    </row>
    <row r="1732" spans="5:27" x14ac:dyDescent="0.2">
      <c r="E1732" s="4" t="e">
        <f t="shared" si="187"/>
        <v>#VALUE!</v>
      </c>
      <c r="G1732" s="9" t="e">
        <f t="shared" si="190"/>
        <v>#VALUE!</v>
      </c>
      <c r="H1732" s="9" t="s">
        <v>205</v>
      </c>
      <c r="I1732" s="19" t="str">
        <f t="shared" si="191"/>
        <v>494671</v>
      </c>
      <c r="J1732" s="19">
        <f t="shared" si="188"/>
        <v>0</v>
      </c>
      <c r="K1732" s="19"/>
      <c r="L1732" s="20"/>
      <c r="M1732" s="19"/>
      <c r="N1732" s="20"/>
      <c r="O1732" s="21"/>
      <c r="P1732" s="21"/>
      <c r="Q1732" s="21"/>
      <c r="R1732" s="21"/>
      <c r="S1732" s="21"/>
      <c r="T1732" s="21"/>
      <c r="U1732" s="40" t="str">
        <f t="shared" si="192"/>
        <v>Interest Income</v>
      </c>
      <c r="V1732" s="47">
        <f>-Budget!O52</f>
        <v>0</v>
      </c>
      <c r="W1732" s="1" t="e">
        <f t="shared" si="193"/>
        <v>#VALUE!</v>
      </c>
      <c r="Z1732" s="1" t="s">
        <v>205</v>
      </c>
      <c r="AA1732" s="1">
        <v>303101</v>
      </c>
    </row>
    <row r="1733" spans="5:27" x14ac:dyDescent="0.2">
      <c r="E1733" s="4" t="e">
        <f t="shared" si="187"/>
        <v>#VALUE!</v>
      </c>
      <c r="G1733" s="9" t="e">
        <f t="shared" si="190"/>
        <v>#VALUE!</v>
      </c>
      <c r="H1733" s="9" t="s">
        <v>205</v>
      </c>
      <c r="I1733" s="19" t="str">
        <f t="shared" si="191"/>
        <v>514600</v>
      </c>
      <c r="J1733" s="19">
        <f t="shared" si="188"/>
        <v>0</v>
      </c>
      <c r="K1733" s="19"/>
      <c r="L1733" s="20"/>
      <c r="M1733" s="19"/>
      <c r="N1733" s="20"/>
      <c r="O1733" s="21"/>
      <c r="P1733" s="21"/>
      <c r="Q1733" s="21"/>
      <c r="R1733" s="21"/>
      <c r="S1733" s="21"/>
      <c r="T1733" s="21"/>
      <c r="U1733" s="40" t="str">
        <f t="shared" si="192"/>
        <v>Student Activities - Non-Athletic</v>
      </c>
      <c r="V1733" s="47">
        <f>-Budget!O53</f>
        <v>0</v>
      </c>
      <c r="W1733" s="1" t="e">
        <f t="shared" si="193"/>
        <v>#VALUE!</v>
      </c>
      <c r="Z1733" s="1" t="s">
        <v>205</v>
      </c>
      <c r="AA1733" s="1">
        <v>303101</v>
      </c>
    </row>
    <row r="1734" spans="5:27" x14ac:dyDescent="0.2">
      <c r="E1734" s="4" t="e">
        <f t="shared" si="187"/>
        <v>#VALUE!</v>
      </c>
      <c r="G1734" s="9" t="e">
        <f t="shared" si="190"/>
        <v>#VALUE!</v>
      </c>
      <c r="H1734" s="9" t="s">
        <v>205</v>
      </c>
      <c r="I1734" s="19" t="str">
        <f t="shared" si="191"/>
        <v>514638</v>
      </c>
      <c r="J1734" s="19">
        <f t="shared" si="188"/>
        <v>0</v>
      </c>
      <c r="K1734" s="19"/>
      <c r="L1734" s="20"/>
      <c r="M1734" s="19"/>
      <c r="N1734" s="20"/>
      <c r="O1734" s="21"/>
      <c r="P1734" s="21"/>
      <c r="Q1734" s="21"/>
      <c r="R1734" s="21"/>
      <c r="S1734" s="21"/>
      <c r="T1734" s="21"/>
      <c r="U1734" s="40" t="str">
        <f t="shared" si="192"/>
        <v>Student Insurance</v>
      </c>
      <c r="V1734" s="47">
        <f>-Budget!O54</f>
        <v>0</v>
      </c>
      <c r="W1734" s="1" t="e">
        <f t="shared" si="193"/>
        <v>#VALUE!</v>
      </c>
      <c r="Z1734" s="1" t="s">
        <v>205</v>
      </c>
      <c r="AA1734" s="1">
        <v>303101</v>
      </c>
    </row>
    <row r="1735" spans="5:27" x14ac:dyDescent="0.2">
      <c r="E1735" s="4" t="e">
        <f t="shared" si="187"/>
        <v>#VALUE!</v>
      </c>
      <c r="G1735" s="9" t="e">
        <f t="shared" si="190"/>
        <v>#VALUE!</v>
      </c>
      <c r="H1735" s="9" t="s">
        <v>205</v>
      </c>
      <c r="I1735" s="19" t="str">
        <f t="shared" si="191"/>
        <v>514675</v>
      </c>
      <c r="J1735" s="19">
        <f t="shared" si="188"/>
        <v>0</v>
      </c>
      <c r="K1735" s="19"/>
      <c r="L1735" s="20"/>
      <c r="M1735" s="19"/>
      <c r="N1735" s="20"/>
      <c r="O1735" s="21"/>
      <c r="P1735" s="21"/>
      <c r="Q1735" s="21"/>
      <c r="R1735" s="21"/>
      <c r="S1735" s="21"/>
      <c r="T1735" s="21"/>
      <c r="U1735" s="40" t="str">
        <f t="shared" si="192"/>
        <v>Student Activity Income</v>
      </c>
      <c r="V1735" s="47">
        <f>-Budget!O55</f>
        <v>0</v>
      </c>
      <c r="W1735" s="1" t="e">
        <f t="shared" si="193"/>
        <v>#VALUE!</v>
      </c>
      <c r="Z1735" s="1" t="s">
        <v>205</v>
      </c>
      <c r="AA1735" s="1">
        <v>303101</v>
      </c>
    </row>
    <row r="1736" spans="5:27" x14ac:dyDescent="0.2">
      <c r="E1736" s="4" t="e">
        <f t="shared" si="187"/>
        <v>#VALUE!</v>
      </c>
      <c r="G1736" s="9" t="e">
        <f t="shared" si="190"/>
        <v>#VALUE!</v>
      </c>
      <c r="H1736" s="9" t="s">
        <v>205</v>
      </c>
      <c r="I1736" s="19" t="str">
        <f t="shared" si="191"/>
        <v>534211</v>
      </c>
      <c r="J1736" s="19">
        <f t="shared" si="188"/>
        <v>0</v>
      </c>
      <c r="K1736" s="19"/>
      <c r="L1736" s="20"/>
      <c r="M1736" s="19"/>
      <c r="N1736" s="20"/>
      <c r="O1736" s="21"/>
      <c r="P1736" s="21"/>
      <c r="Q1736" s="21"/>
      <c r="R1736" s="21"/>
      <c r="S1736" s="21"/>
      <c r="T1736" s="21"/>
      <c r="U1736" s="40" t="str">
        <f t="shared" si="192"/>
        <v>Athletic Donations</v>
      </c>
      <c r="V1736" s="47">
        <f>-Budget!O56</f>
        <v>0</v>
      </c>
      <c r="W1736" s="1" t="e">
        <f t="shared" si="193"/>
        <v>#VALUE!</v>
      </c>
      <c r="Z1736" s="1" t="s">
        <v>205</v>
      </c>
      <c r="AA1736" s="1">
        <v>303101</v>
      </c>
    </row>
    <row r="1737" spans="5:27" x14ac:dyDescent="0.2">
      <c r="E1737" s="4" t="e">
        <f t="shared" si="187"/>
        <v>#VALUE!</v>
      </c>
      <c r="G1737" s="9" t="e">
        <f t="shared" si="190"/>
        <v>#VALUE!</v>
      </c>
      <c r="H1737" s="9" t="s">
        <v>205</v>
      </c>
      <c r="I1737" s="19" t="str">
        <f t="shared" si="191"/>
        <v>534212</v>
      </c>
      <c r="J1737" s="19">
        <f t="shared" si="188"/>
        <v>0</v>
      </c>
      <c r="K1737" s="19"/>
      <c r="L1737" s="20"/>
      <c r="M1737" s="19"/>
      <c r="N1737" s="20"/>
      <c r="O1737" s="21"/>
      <c r="P1737" s="21"/>
      <c r="Q1737" s="21"/>
      <c r="R1737" s="21"/>
      <c r="S1737" s="21"/>
      <c r="T1737" s="21"/>
      <c r="U1737" s="40" t="str">
        <f t="shared" si="192"/>
        <v>Athletic Fees</v>
      </c>
      <c r="V1737" s="47">
        <f>-Budget!O57</f>
        <v>0</v>
      </c>
      <c r="W1737" s="1" t="e">
        <f t="shared" si="193"/>
        <v>#VALUE!</v>
      </c>
      <c r="Z1737" s="1" t="s">
        <v>205</v>
      </c>
      <c r="AA1737" s="1">
        <v>303101</v>
      </c>
    </row>
    <row r="1738" spans="5:27" x14ac:dyDescent="0.2">
      <c r="E1738" s="4" t="e">
        <f t="shared" si="187"/>
        <v>#VALUE!</v>
      </c>
      <c r="G1738" s="9" t="e">
        <f t="shared" si="190"/>
        <v>#VALUE!</v>
      </c>
      <c r="H1738" s="9" t="s">
        <v>205</v>
      </c>
      <c r="I1738" s="19" t="str">
        <f t="shared" si="191"/>
        <v>534690</v>
      </c>
      <c r="J1738" s="19">
        <f t="shared" si="188"/>
        <v>0</v>
      </c>
      <c r="K1738" s="19"/>
      <c r="L1738" s="20"/>
      <c r="M1738" s="19"/>
      <c r="N1738" s="20"/>
      <c r="O1738" s="21"/>
      <c r="P1738" s="21"/>
      <c r="Q1738" s="21"/>
      <c r="R1738" s="21"/>
      <c r="S1738" s="21"/>
      <c r="T1738" s="21"/>
      <c r="U1738" s="40" t="str">
        <f t="shared" si="192"/>
        <v>Gate Receipts</v>
      </c>
      <c r="V1738" s="47">
        <f>-Budget!O58</f>
        <v>0</v>
      </c>
      <c r="W1738" s="1" t="e">
        <f t="shared" si="193"/>
        <v>#VALUE!</v>
      </c>
      <c r="Z1738" s="1" t="s">
        <v>205</v>
      </c>
      <c r="AA1738" s="1">
        <v>303101</v>
      </c>
    </row>
    <row r="1739" spans="5:27" x14ac:dyDescent="0.2">
      <c r="E1739" s="4" t="e">
        <f t="shared" si="187"/>
        <v>#VALUE!</v>
      </c>
      <c r="G1739" s="9" t="e">
        <f t="shared" si="190"/>
        <v>#VALUE!</v>
      </c>
      <c r="H1739" s="9" t="s">
        <v>205</v>
      </c>
      <c r="I1739" s="19" t="str">
        <f t="shared" si="191"/>
        <v>534691</v>
      </c>
      <c r="J1739" s="19">
        <f t="shared" si="188"/>
        <v>0</v>
      </c>
      <c r="K1739" s="19"/>
      <c r="L1739" s="20"/>
      <c r="M1739" s="19"/>
      <c r="N1739" s="20"/>
      <c r="O1739" s="21"/>
      <c r="P1739" s="21"/>
      <c r="Q1739" s="21"/>
      <c r="R1739" s="21"/>
      <c r="S1739" s="21"/>
      <c r="T1739" s="21"/>
      <c r="U1739" s="40" t="str">
        <f t="shared" si="192"/>
        <v>Athletic Insurance Fee</v>
      </c>
      <c r="V1739" s="47">
        <f>-Budget!O59</f>
        <v>0</v>
      </c>
      <c r="W1739" s="1" t="e">
        <f t="shared" si="193"/>
        <v>#VALUE!</v>
      </c>
      <c r="Z1739" s="1" t="s">
        <v>205</v>
      </c>
      <c r="AA1739" s="1">
        <v>303101</v>
      </c>
    </row>
    <row r="1740" spans="5:27" x14ac:dyDescent="0.2">
      <c r="E1740" s="4" t="e">
        <f t="shared" si="187"/>
        <v>#VALUE!</v>
      </c>
      <c r="G1740" s="9" t="e">
        <f t="shared" si="190"/>
        <v>#VALUE!</v>
      </c>
      <c r="H1740" s="9" t="s">
        <v>205</v>
      </c>
      <c r="I1740" s="19" t="str">
        <f t="shared" si="191"/>
        <v>534692</v>
      </c>
      <c r="J1740" s="19">
        <f t="shared" si="188"/>
        <v>0</v>
      </c>
      <c r="K1740" s="19"/>
      <c r="L1740" s="20"/>
      <c r="M1740" s="19"/>
      <c r="N1740" s="20"/>
      <c r="O1740" s="21"/>
      <c r="P1740" s="21"/>
      <c r="Q1740" s="21"/>
      <c r="R1740" s="21"/>
      <c r="S1740" s="21"/>
      <c r="T1740" s="21"/>
      <c r="U1740" s="40" t="str">
        <f t="shared" si="192"/>
        <v>Athletic Concessions Income (Net)</v>
      </c>
      <c r="V1740" s="47">
        <f>-Budget!O60</f>
        <v>0</v>
      </c>
      <c r="W1740" s="1" t="e">
        <f t="shared" si="193"/>
        <v>#VALUE!</v>
      </c>
      <c r="Z1740" s="1" t="s">
        <v>205</v>
      </c>
      <c r="AA1740" s="1">
        <v>303101</v>
      </c>
    </row>
    <row r="1741" spans="5:27" x14ac:dyDescent="0.2">
      <c r="E1741" s="4" t="e">
        <f t="shared" si="187"/>
        <v>#VALUE!</v>
      </c>
      <c r="G1741" s="9" t="e">
        <f t="shared" si="190"/>
        <v>#VALUE!</v>
      </c>
      <c r="H1741" s="9" t="s">
        <v>205</v>
      </c>
      <c r="I1741" s="19" t="str">
        <f t="shared" si="191"/>
        <v>554695</v>
      </c>
      <c r="J1741" s="19">
        <f t="shared" si="188"/>
        <v>0</v>
      </c>
      <c r="K1741" s="19"/>
      <c r="L1741" s="20"/>
      <c r="M1741" s="19"/>
      <c r="N1741" s="20"/>
      <c r="O1741" s="21"/>
      <c r="P1741" s="21"/>
      <c r="Q1741" s="21"/>
      <c r="R1741" s="21"/>
      <c r="S1741" s="21"/>
      <c r="T1741" s="21"/>
      <c r="U1741" s="40" t="str">
        <f t="shared" si="192"/>
        <v>Bookstore (Net)</v>
      </c>
      <c r="V1741" s="47">
        <f>-Budget!O61</f>
        <v>0</v>
      </c>
      <c r="W1741" s="1" t="e">
        <f t="shared" si="193"/>
        <v>#VALUE!</v>
      </c>
      <c r="Z1741" s="1" t="s">
        <v>205</v>
      </c>
      <c r="AA1741" s="1">
        <v>303101</v>
      </c>
    </row>
    <row r="1742" spans="5:27" x14ac:dyDescent="0.2">
      <c r="E1742" s="4" t="e">
        <f t="shared" si="187"/>
        <v>#VALUE!</v>
      </c>
      <c r="G1742" s="9" t="e">
        <f t="shared" si="190"/>
        <v>#VALUE!</v>
      </c>
      <c r="H1742" s="9" t="s">
        <v>205</v>
      </c>
      <c r="I1742" s="19" t="str">
        <f t="shared" si="191"/>
        <v>554696</v>
      </c>
      <c r="J1742" s="19">
        <f t="shared" si="188"/>
        <v>0</v>
      </c>
      <c r="K1742" s="19"/>
      <c r="L1742" s="20"/>
      <c r="M1742" s="19"/>
      <c r="N1742" s="20"/>
      <c r="O1742" s="21"/>
      <c r="P1742" s="21"/>
      <c r="Q1742" s="21"/>
      <c r="R1742" s="21"/>
      <c r="S1742" s="21"/>
      <c r="T1742" s="21"/>
      <c r="U1742" s="40" t="str">
        <f t="shared" si="192"/>
        <v>Food Service (Net)</v>
      </c>
      <c r="V1742" s="47">
        <f>-Budget!O62</f>
        <v>0</v>
      </c>
      <c r="W1742" s="1" t="e">
        <f t="shared" si="193"/>
        <v>#VALUE!</v>
      </c>
      <c r="Z1742" s="1" t="s">
        <v>205</v>
      </c>
      <c r="AA1742" s="1">
        <v>303101</v>
      </c>
    </row>
    <row r="1743" spans="5:27" x14ac:dyDescent="0.2">
      <c r="E1743" s="4" t="e">
        <f t="shared" si="187"/>
        <v>#VALUE!</v>
      </c>
      <c r="G1743" s="9" t="e">
        <f t="shared" si="190"/>
        <v>#VALUE!</v>
      </c>
      <c r="H1743" s="9" t="s">
        <v>205</v>
      </c>
      <c r="I1743" s="19" t="str">
        <f t="shared" si="191"/>
        <v>554697</v>
      </c>
      <c r="J1743" s="19">
        <f t="shared" si="188"/>
        <v>0</v>
      </c>
      <c r="K1743" s="19"/>
      <c r="L1743" s="20"/>
      <c r="M1743" s="19"/>
      <c r="N1743" s="20"/>
      <c r="O1743" s="21"/>
      <c r="P1743" s="21"/>
      <c r="Q1743" s="21"/>
      <c r="R1743" s="21"/>
      <c r="S1743" s="21"/>
      <c r="T1743" s="21"/>
      <c r="U1743" s="40" t="str">
        <f t="shared" si="192"/>
        <v>Vending Machines (Net)</v>
      </c>
      <c r="V1743" s="47">
        <f>-Budget!O63</f>
        <v>0</v>
      </c>
      <c r="W1743" s="1" t="e">
        <f t="shared" si="193"/>
        <v>#VALUE!</v>
      </c>
      <c r="Z1743" s="1" t="s">
        <v>205</v>
      </c>
      <c r="AA1743" s="1">
        <v>303101</v>
      </c>
    </row>
    <row r="1744" spans="5:27" x14ac:dyDescent="0.2">
      <c r="E1744" s="4" t="e">
        <f t="shared" si="187"/>
        <v>#VALUE!</v>
      </c>
      <c r="G1744" s="9" t="e">
        <f t="shared" si="190"/>
        <v>#VALUE!</v>
      </c>
      <c r="H1744" s="9" t="s">
        <v>205</v>
      </c>
      <c r="I1744" s="19" t="str">
        <f t="shared" si="191"/>
        <v>555010</v>
      </c>
      <c r="J1744" s="19">
        <f t="shared" si="188"/>
        <v>0</v>
      </c>
      <c r="K1744" s="19"/>
      <c r="L1744" s="20"/>
      <c r="M1744" s="19"/>
      <c r="N1744" s="20"/>
      <c r="O1744" s="21"/>
      <c r="P1744" s="21"/>
      <c r="Q1744" s="21"/>
      <c r="R1744" s="21"/>
      <c r="S1744" s="21"/>
      <c r="T1744" s="21"/>
      <c r="U1744" s="40" t="str">
        <f t="shared" si="192"/>
        <v>Sales-Meals, Cafeteria</v>
      </c>
      <c r="V1744" s="47">
        <f>-Budget!O64</f>
        <v>0</v>
      </c>
      <c r="W1744" s="1" t="e">
        <f t="shared" si="193"/>
        <v>#VALUE!</v>
      </c>
      <c r="Z1744" s="1" t="s">
        <v>205</v>
      </c>
      <c r="AA1744" s="1">
        <v>303101</v>
      </c>
    </row>
    <row r="1745" spans="5:27" x14ac:dyDescent="0.2">
      <c r="E1745" s="4" t="e">
        <f t="shared" si="187"/>
        <v>#VALUE!</v>
      </c>
      <c r="G1745" s="9" t="e">
        <f t="shared" si="190"/>
        <v>#VALUE!</v>
      </c>
      <c r="H1745" s="9" t="s">
        <v>205</v>
      </c>
      <c r="I1745" s="19" t="str">
        <f t="shared" si="191"/>
        <v>555020</v>
      </c>
      <c r="J1745" s="19">
        <f t="shared" si="188"/>
        <v>0</v>
      </c>
      <c r="K1745" s="19"/>
      <c r="L1745" s="20"/>
      <c r="M1745" s="19"/>
      <c r="N1745" s="20"/>
      <c r="O1745" s="21"/>
      <c r="P1745" s="21"/>
      <c r="Q1745" s="21"/>
      <c r="R1745" s="21"/>
      <c r="S1745" s="21"/>
      <c r="T1745" s="21"/>
      <c r="U1745" s="40" t="str">
        <f t="shared" si="192"/>
        <v>Fed Schl Nutrition Reimb - Cafeteria</v>
      </c>
      <c r="V1745" s="47">
        <f>-Budget!O65</f>
        <v>0</v>
      </c>
      <c r="W1745" s="1" t="e">
        <f t="shared" si="193"/>
        <v>#VALUE!</v>
      </c>
      <c r="Z1745" s="1" t="s">
        <v>205</v>
      </c>
      <c r="AA1745" s="1">
        <v>303101</v>
      </c>
    </row>
    <row r="1746" spans="5:27" x14ac:dyDescent="0.2">
      <c r="E1746" s="4" t="e">
        <f t="shared" si="187"/>
        <v>#VALUE!</v>
      </c>
      <c r="G1746" s="9" t="e">
        <f t="shared" si="190"/>
        <v>#VALUE!</v>
      </c>
      <c r="H1746" s="9" t="s">
        <v>205</v>
      </c>
      <c r="I1746" s="19" t="str">
        <f t="shared" si="191"/>
        <v>555080</v>
      </c>
      <c r="J1746" s="19">
        <f t="shared" si="188"/>
        <v>0</v>
      </c>
      <c r="K1746" s="19"/>
      <c r="L1746" s="20"/>
      <c r="M1746" s="19"/>
      <c r="N1746" s="20"/>
      <c r="O1746" s="21"/>
      <c r="P1746" s="21"/>
      <c r="Q1746" s="21"/>
      <c r="R1746" s="21"/>
      <c r="S1746" s="21"/>
      <c r="T1746" s="21"/>
      <c r="U1746" s="40" t="str">
        <f t="shared" si="192"/>
        <v>Donations/Grants-Cafeteria</v>
      </c>
      <c r="V1746" s="47">
        <f>-Budget!O66</f>
        <v>0</v>
      </c>
      <c r="W1746" s="1" t="e">
        <f t="shared" si="193"/>
        <v>#VALUE!</v>
      </c>
      <c r="Z1746" s="1" t="s">
        <v>205</v>
      </c>
      <c r="AA1746" s="1">
        <v>303101</v>
      </c>
    </row>
    <row r="1747" spans="5:27" x14ac:dyDescent="0.2">
      <c r="E1747" s="4" t="e">
        <f t="shared" si="187"/>
        <v>#VALUE!</v>
      </c>
      <c r="G1747" s="9" t="e">
        <f t="shared" si="190"/>
        <v>#VALUE!</v>
      </c>
      <c r="H1747" s="9" t="s">
        <v>205</v>
      </c>
      <c r="I1747" s="19" t="str">
        <f t="shared" si="191"/>
        <v>555090</v>
      </c>
      <c r="J1747" s="19">
        <f t="shared" si="188"/>
        <v>0</v>
      </c>
      <c r="K1747" s="19"/>
      <c r="L1747" s="20"/>
      <c r="M1747" s="19"/>
      <c r="N1747" s="20"/>
      <c r="O1747" s="21"/>
      <c r="P1747" s="21"/>
      <c r="Q1747" s="21"/>
      <c r="R1747" s="21"/>
      <c r="S1747" s="21"/>
      <c r="T1747" s="21"/>
      <c r="U1747" s="40" t="str">
        <f t="shared" si="192"/>
        <v>Interest-Cafeteria</v>
      </c>
      <c r="V1747" s="47">
        <f>-Budget!O67</f>
        <v>0</v>
      </c>
      <c r="W1747" s="1" t="e">
        <f t="shared" si="193"/>
        <v>#VALUE!</v>
      </c>
      <c r="Z1747" s="1" t="s">
        <v>205</v>
      </c>
      <c r="AA1747" s="1">
        <v>303101</v>
      </c>
    </row>
    <row r="1748" spans="5:27" x14ac:dyDescent="0.2">
      <c r="E1748" s="4" t="e">
        <f t="shared" si="187"/>
        <v>#VALUE!</v>
      </c>
      <c r="G1748" s="9" t="e">
        <f t="shared" si="190"/>
        <v>#VALUE!</v>
      </c>
      <c r="H1748" s="9" t="s">
        <v>205</v>
      </c>
      <c r="I1748" s="19" t="str">
        <f t="shared" si="191"/>
        <v>562061</v>
      </c>
      <c r="J1748" s="19">
        <f t="shared" si="188"/>
        <v>0</v>
      </c>
      <c r="K1748" s="19"/>
      <c r="L1748" s="20"/>
      <c r="M1748" s="19"/>
      <c r="N1748" s="20"/>
      <c r="O1748" s="21"/>
      <c r="P1748" s="21"/>
      <c r="Q1748" s="21"/>
      <c r="R1748" s="21"/>
      <c r="S1748" s="21"/>
      <c r="T1748" s="21"/>
      <c r="U1748" s="40" t="str">
        <f t="shared" si="192"/>
        <v>Unrestricted Donation Income</v>
      </c>
      <c r="V1748" s="47">
        <f>-Budget!O68</f>
        <v>0</v>
      </c>
      <c r="W1748" s="1" t="e">
        <f t="shared" si="193"/>
        <v>#VALUE!</v>
      </c>
      <c r="Z1748" s="1" t="s">
        <v>205</v>
      </c>
      <c r="AA1748" s="1">
        <v>303101</v>
      </c>
    </row>
    <row r="1749" spans="5:27" x14ac:dyDescent="0.2">
      <c r="E1749" s="4" t="e">
        <f t="shared" si="187"/>
        <v>#VALUE!</v>
      </c>
      <c r="G1749" s="9" t="e">
        <f t="shared" si="190"/>
        <v>#VALUE!</v>
      </c>
      <c r="H1749" s="9" t="s">
        <v>205</v>
      </c>
      <c r="I1749" s="19" t="str">
        <f t="shared" si="191"/>
        <v>562063</v>
      </c>
      <c r="J1749" s="19">
        <f t="shared" si="188"/>
        <v>0</v>
      </c>
      <c r="K1749" s="19"/>
      <c r="L1749" s="20"/>
      <c r="M1749" s="19"/>
      <c r="N1749" s="20"/>
      <c r="O1749" s="21"/>
      <c r="P1749" s="21"/>
      <c r="Q1749" s="21"/>
      <c r="R1749" s="21"/>
      <c r="S1749" s="21"/>
      <c r="T1749" s="21"/>
      <c r="U1749" s="40" t="str">
        <f t="shared" si="192"/>
        <v>Fundraising - Pledges</v>
      </c>
      <c r="V1749" s="47">
        <f>-Budget!O69</f>
        <v>0</v>
      </c>
      <c r="W1749" s="1" t="e">
        <f t="shared" si="193"/>
        <v>#VALUE!</v>
      </c>
      <c r="Z1749" s="1" t="s">
        <v>205</v>
      </c>
      <c r="AA1749" s="1">
        <v>303101</v>
      </c>
    </row>
    <row r="1750" spans="5:27" x14ac:dyDescent="0.2">
      <c r="E1750" s="4" t="e">
        <f t="shared" si="187"/>
        <v>#VALUE!</v>
      </c>
      <c r="G1750" s="9" t="e">
        <f t="shared" si="190"/>
        <v>#VALUE!</v>
      </c>
      <c r="H1750" s="9" t="s">
        <v>205</v>
      </c>
      <c r="I1750" s="19" t="str">
        <f t="shared" si="191"/>
        <v>562065</v>
      </c>
      <c r="J1750" s="19">
        <f t="shared" si="188"/>
        <v>0</v>
      </c>
      <c r="K1750" s="19"/>
      <c r="L1750" s="20"/>
      <c r="M1750" s="19"/>
      <c r="N1750" s="20"/>
      <c r="O1750" s="21"/>
      <c r="P1750" s="21"/>
      <c r="Q1750" s="21"/>
      <c r="R1750" s="21"/>
      <c r="S1750" s="21"/>
      <c r="T1750" s="21"/>
      <c r="U1750" s="40" t="str">
        <f t="shared" si="192"/>
        <v>Fundraising - Athletic Complex</v>
      </c>
      <c r="V1750" s="47">
        <f>-Budget!O70</f>
        <v>0</v>
      </c>
      <c r="W1750" s="1" t="e">
        <f t="shared" si="193"/>
        <v>#VALUE!</v>
      </c>
      <c r="Z1750" s="1" t="s">
        <v>205</v>
      </c>
      <c r="AA1750" s="1">
        <v>303101</v>
      </c>
    </row>
    <row r="1751" spans="5:27" x14ac:dyDescent="0.2">
      <c r="E1751" s="4" t="e">
        <f t="shared" si="187"/>
        <v>#VALUE!</v>
      </c>
      <c r="G1751" s="9" t="e">
        <f t="shared" si="190"/>
        <v>#VALUE!</v>
      </c>
      <c r="H1751" s="9" t="s">
        <v>205</v>
      </c>
      <c r="I1751" s="19" t="str">
        <f t="shared" si="191"/>
        <v>562069</v>
      </c>
      <c r="J1751" s="19">
        <f t="shared" si="188"/>
        <v>0</v>
      </c>
      <c r="K1751" s="19"/>
      <c r="L1751" s="20"/>
      <c r="M1751" s="19"/>
      <c r="N1751" s="20"/>
      <c r="O1751" s="21"/>
      <c r="P1751" s="21"/>
      <c r="Q1751" s="21"/>
      <c r="R1751" s="21"/>
      <c r="S1751" s="21"/>
      <c r="T1751" s="21"/>
      <c r="U1751" s="40" t="str">
        <f t="shared" si="192"/>
        <v>Fundraising - Misc</v>
      </c>
      <c r="V1751" s="47">
        <f>-Budget!O71</f>
        <v>0</v>
      </c>
      <c r="W1751" s="1" t="e">
        <f t="shared" si="193"/>
        <v>#VALUE!</v>
      </c>
      <c r="Z1751" s="1" t="s">
        <v>205</v>
      </c>
      <c r="AA1751" s="1">
        <v>303101</v>
      </c>
    </row>
    <row r="1752" spans="5:27" x14ac:dyDescent="0.2">
      <c r="E1752" s="4" t="e">
        <f t="shared" si="187"/>
        <v>#VALUE!</v>
      </c>
      <c r="G1752" s="9" t="e">
        <f t="shared" si="190"/>
        <v>#VALUE!</v>
      </c>
      <c r="H1752" s="9" t="s">
        <v>205</v>
      </c>
      <c r="I1752" s="22" t="str">
        <f t="shared" si="191"/>
        <v>616004</v>
      </c>
      <c r="J1752" s="22">
        <f t="shared" ref="J1752:J1813" si="194">$D$4</f>
        <v>0</v>
      </c>
      <c r="K1752" s="22"/>
      <c r="L1752" s="23"/>
      <c r="M1752" s="22"/>
      <c r="N1752" s="23"/>
      <c r="O1752" s="24"/>
      <c r="P1752" s="24"/>
      <c r="Q1752" s="24"/>
      <c r="R1752" s="24"/>
      <c r="S1752" s="24"/>
      <c r="T1752" s="24"/>
      <c r="U1752" s="41" t="str">
        <f t="shared" si="192"/>
        <v>Administrative Salaries</v>
      </c>
      <c r="V1752" s="48">
        <f>Budget!O76</f>
        <v>0</v>
      </c>
      <c r="W1752" s="1" t="e">
        <f t="shared" ref="W1752:W1812" si="195">$H$6</f>
        <v>#VALUE!</v>
      </c>
      <c r="Z1752" s="1" t="s">
        <v>205</v>
      </c>
      <c r="AA1752" s="1">
        <v>303101</v>
      </c>
    </row>
    <row r="1753" spans="5:27" x14ac:dyDescent="0.2">
      <c r="E1753" s="4" t="e">
        <f t="shared" si="187"/>
        <v>#VALUE!</v>
      </c>
      <c r="G1753" s="9" t="e">
        <f t="shared" si="190"/>
        <v>#VALUE!</v>
      </c>
      <c r="H1753" s="9" t="s">
        <v>205</v>
      </c>
      <c r="I1753" s="22" t="str">
        <f t="shared" si="191"/>
        <v>616006</v>
      </c>
      <c r="J1753" s="22">
        <f t="shared" si="194"/>
        <v>0</v>
      </c>
      <c r="K1753" s="22"/>
      <c r="L1753" s="23"/>
      <c r="M1753" s="22"/>
      <c r="N1753" s="23"/>
      <c r="O1753" s="24"/>
      <c r="P1753" s="24"/>
      <c r="Q1753" s="24"/>
      <c r="R1753" s="24"/>
      <c r="S1753" s="24"/>
      <c r="T1753" s="24"/>
      <c r="U1753" s="41" t="str">
        <f t="shared" si="192"/>
        <v>Clerical Salaries</v>
      </c>
      <c r="V1753" s="48">
        <f>Budget!O77</f>
        <v>0</v>
      </c>
      <c r="W1753" s="1" t="e">
        <f t="shared" si="195"/>
        <v>#VALUE!</v>
      </c>
      <c r="Z1753" s="1" t="s">
        <v>205</v>
      </c>
      <c r="AA1753" s="1">
        <v>303101</v>
      </c>
    </row>
    <row r="1754" spans="5:27" x14ac:dyDescent="0.2">
      <c r="E1754" s="4" t="e">
        <f t="shared" ref="E1754:E1817" si="196">DATE(YEAR(E1586),MONTH(E1586)+1,DAY(E1586))</f>
        <v>#VALUE!</v>
      </c>
      <c r="G1754" s="9" t="e">
        <f t="shared" si="190"/>
        <v>#VALUE!</v>
      </c>
      <c r="H1754" s="9" t="s">
        <v>205</v>
      </c>
      <c r="I1754" s="22" t="str">
        <f t="shared" si="191"/>
        <v>616101</v>
      </c>
      <c r="J1754" s="22">
        <f t="shared" si="194"/>
        <v>0</v>
      </c>
      <c r="K1754" s="22"/>
      <c r="L1754" s="23"/>
      <c r="M1754" s="22"/>
      <c r="N1754" s="23"/>
      <c r="O1754" s="24"/>
      <c r="P1754" s="24"/>
      <c r="Q1754" s="24"/>
      <c r="R1754" s="24"/>
      <c r="S1754" s="24"/>
      <c r="T1754" s="24"/>
      <c r="U1754" s="41" t="str">
        <f t="shared" si="192"/>
        <v>SS Taxes, Employer Share - School Administration</v>
      </c>
      <c r="V1754" s="48">
        <f>Budget!O78</f>
        <v>0</v>
      </c>
      <c r="W1754" s="1" t="e">
        <f t="shared" si="195"/>
        <v>#VALUE!</v>
      </c>
      <c r="Z1754" s="1" t="s">
        <v>205</v>
      </c>
      <c r="AA1754" s="1">
        <v>303101</v>
      </c>
    </row>
    <row r="1755" spans="5:27" x14ac:dyDescent="0.2">
      <c r="E1755" s="4" t="e">
        <f t="shared" si="196"/>
        <v>#VALUE!</v>
      </c>
      <c r="G1755" s="9" t="e">
        <f t="shared" si="190"/>
        <v>#VALUE!</v>
      </c>
      <c r="H1755" s="9" t="s">
        <v>205</v>
      </c>
      <c r="I1755" s="22" t="str">
        <f t="shared" si="191"/>
        <v>616102</v>
      </c>
      <c r="J1755" s="22">
        <f t="shared" si="194"/>
        <v>0</v>
      </c>
      <c r="K1755" s="22"/>
      <c r="L1755" s="23"/>
      <c r="M1755" s="22"/>
      <c r="N1755" s="23"/>
      <c r="O1755" s="24"/>
      <c r="P1755" s="24"/>
      <c r="Q1755" s="24"/>
      <c r="R1755" s="24"/>
      <c r="S1755" s="24"/>
      <c r="T1755" s="24"/>
      <c r="U1755" s="41" t="str">
        <f t="shared" si="192"/>
        <v>Life &amp; Disability Insurance - School Administration</v>
      </c>
      <c r="V1755" s="48">
        <f>Budget!O79</f>
        <v>0</v>
      </c>
      <c r="W1755" s="1" t="e">
        <f t="shared" si="195"/>
        <v>#VALUE!</v>
      </c>
      <c r="Z1755" s="1" t="s">
        <v>205</v>
      </c>
      <c r="AA1755" s="1">
        <v>303101</v>
      </c>
    </row>
    <row r="1756" spans="5:27" x14ac:dyDescent="0.2">
      <c r="E1756" s="4" t="e">
        <f t="shared" si="196"/>
        <v>#VALUE!</v>
      </c>
      <c r="G1756" s="9" t="e">
        <f t="shared" si="190"/>
        <v>#VALUE!</v>
      </c>
      <c r="H1756" s="9" t="s">
        <v>205</v>
      </c>
      <c r="I1756" s="22" t="str">
        <f t="shared" si="191"/>
        <v>616103</v>
      </c>
      <c r="J1756" s="22">
        <f t="shared" si="194"/>
        <v>0</v>
      </c>
      <c r="K1756" s="22"/>
      <c r="L1756" s="23"/>
      <c r="M1756" s="22"/>
      <c r="N1756" s="23"/>
      <c r="O1756" s="24"/>
      <c r="P1756" s="24"/>
      <c r="Q1756" s="24"/>
      <c r="R1756" s="24"/>
      <c r="S1756" s="24"/>
      <c r="T1756" s="24"/>
      <c r="U1756" s="41" t="str">
        <f t="shared" si="192"/>
        <v>Workman's Compensation Insurance</v>
      </c>
      <c r="V1756" s="48">
        <f>Budget!O80</f>
        <v>0</v>
      </c>
      <c r="W1756" s="1" t="e">
        <f t="shared" si="195"/>
        <v>#VALUE!</v>
      </c>
      <c r="Z1756" s="1" t="s">
        <v>205</v>
      </c>
      <c r="AA1756" s="1">
        <v>303101</v>
      </c>
    </row>
    <row r="1757" spans="5:27" x14ac:dyDescent="0.2">
      <c r="E1757" s="4" t="e">
        <f t="shared" si="196"/>
        <v>#VALUE!</v>
      </c>
      <c r="G1757" s="9" t="e">
        <f t="shared" ref="G1757:G1820" si="197">"BV-"&amp;J1757&amp;TEXT(E1757,"mmyy")</f>
        <v>#VALUE!</v>
      </c>
      <c r="H1757" s="9" t="s">
        <v>205</v>
      </c>
      <c r="I1757" s="22" t="str">
        <f t="shared" si="191"/>
        <v>616104</v>
      </c>
      <c r="J1757" s="22">
        <f t="shared" si="194"/>
        <v>0</v>
      </c>
      <c r="K1757" s="22"/>
      <c r="L1757" s="23"/>
      <c r="M1757" s="22"/>
      <c r="N1757" s="23"/>
      <c r="O1757" s="24"/>
      <c r="P1757" s="24"/>
      <c r="Q1757" s="24"/>
      <c r="R1757" s="24"/>
      <c r="S1757" s="24"/>
      <c r="T1757" s="24"/>
      <c r="U1757" s="41" t="str">
        <f t="shared" si="192"/>
        <v>Vision Insurance - School Administration</v>
      </c>
      <c r="V1757" s="48">
        <f>Budget!O81</f>
        <v>0</v>
      </c>
      <c r="W1757" s="1" t="e">
        <f t="shared" si="195"/>
        <v>#VALUE!</v>
      </c>
      <c r="Z1757" s="1" t="s">
        <v>205</v>
      </c>
      <c r="AA1757" s="1">
        <v>303101</v>
      </c>
    </row>
    <row r="1758" spans="5:27" x14ac:dyDescent="0.2">
      <c r="E1758" s="4" t="e">
        <f t="shared" si="196"/>
        <v>#VALUE!</v>
      </c>
      <c r="G1758" s="9" t="e">
        <f t="shared" si="197"/>
        <v>#VALUE!</v>
      </c>
      <c r="H1758" s="9" t="s">
        <v>205</v>
      </c>
      <c r="I1758" s="22" t="str">
        <f t="shared" si="191"/>
        <v>616106</v>
      </c>
      <c r="J1758" s="22">
        <f t="shared" si="194"/>
        <v>0</v>
      </c>
      <c r="K1758" s="22"/>
      <c r="L1758" s="23"/>
      <c r="M1758" s="22"/>
      <c r="N1758" s="23"/>
      <c r="O1758" s="24"/>
      <c r="P1758" s="24"/>
      <c r="Q1758" s="24"/>
      <c r="R1758" s="24"/>
      <c r="S1758" s="24"/>
      <c r="T1758" s="24"/>
      <c r="U1758" s="41" t="str">
        <f t="shared" si="192"/>
        <v>Retirement - School Administration</v>
      </c>
      <c r="V1758" s="48">
        <f>Budget!O82</f>
        <v>0</v>
      </c>
      <c r="W1758" s="1" t="e">
        <f t="shared" si="195"/>
        <v>#VALUE!</v>
      </c>
      <c r="Z1758" s="1" t="s">
        <v>205</v>
      </c>
      <c r="AA1758" s="1">
        <v>303101</v>
      </c>
    </row>
    <row r="1759" spans="5:27" x14ac:dyDescent="0.2">
      <c r="E1759" s="4" t="e">
        <f t="shared" si="196"/>
        <v>#VALUE!</v>
      </c>
      <c r="G1759" s="9" t="e">
        <f t="shared" si="197"/>
        <v>#VALUE!</v>
      </c>
      <c r="H1759" s="9" t="s">
        <v>205</v>
      </c>
      <c r="I1759" s="22" t="str">
        <f t="shared" si="191"/>
        <v>616111</v>
      </c>
      <c r="J1759" s="22">
        <f t="shared" si="194"/>
        <v>0</v>
      </c>
      <c r="K1759" s="22"/>
      <c r="L1759" s="23"/>
      <c r="M1759" s="22"/>
      <c r="N1759" s="23"/>
      <c r="O1759" s="24"/>
      <c r="P1759" s="24"/>
      <c r="Q1759" s="24"/>
      <c r="R1759" s="24"/>
      <c r="S1759" s="24"/>
      <c r="T1759" s="24"/>
      <c r="U1759" s="41" t="str">
        <f t="shared" si="192"/>
        <v>Health Insurance - School Administration</v>
      </c>
      <c r="V1759" s="48">
        <f>Budget!O83</f>
        <v>0</v>
      </c>
      <c r="W1759" s="1" t="e">
        <f t="shared" si="195"/>
        <v>#VALUE!</v>
      </c>
      <c r="Z1759" s="1" t="s">
        <v>205</v>
      </c>
      <c r="AA1759" s="1">
        <v>303101</v>
      </c>
    </row>
    <row r="1760" spans="5:27" x14ac:dyDescent="0.2">
      <c r="E1760" s="4" t="e">
        <f t="shared" si="196"/>
        <v>#VALUE!</v>
      </c>
      <c r="G1760" s="9" t="e">
        <f t="shared" si="197"/>
        <v>#VALUE!</v>
      </c>
      <c r="H1760" s="9" t="s">
        <v>205</v>
      </c>
      <c r="I1760" s="22" t="str">
        <f t="shared" si="191"/>
        <v>616837</v>
      </c>
      <c r="J1760" s="22">
        <f t="shared" si="194"/>
        <v>0</v>
      </c>
      <c r="K1760" s="22"/>
      <c r="L1760" s="23"/>
      <c r="M1760" s="22"/>
      <c r="N1760" s="23"/>
      <c r="O1760" s="24"/>
      <c r="P1760" s="24"/>
      <c r="Q1760" s="24"/>
      <c r="R1760" s="24"/>
      <c r="S1760" s="24"/>
      <c r="T1760" s="24"/>
      <c r="U1760" s="41" t="str">
        <f t="shared" si="192"/>
        <v>Residential Expenditures</v>
      </c>
      <c r="V1760" s="48">
        <f>Budget!O84</f>
        <v>0</v>
      </c>
      <c r="W1760" s="1" t="e">
        <f t="shared" si="195"/>
        <v>#VALUE!</v>
      </c>
      <c r="Z1760" s="1" t="s">
        <v>205</v>
      </c>
      <c r="AA1760" s="1">
        <v>303101</v>
      </c>
    </row>
    <row r="1761" spans="5:27" x14ac:dyDescent="0.2">
      <c r="E1761" s="4" t="e">
        <f t="shared" si="196"/>
        <v>#VALUE!</v>
      </c>
      <c r="G1761" s="9" t="e">
        <f t="shared" si="197"/>
        <v>#VALUE!</v>
      </c>
      <c r="H1761" s="9" t="s">
        <v>205</v>
      </c>
      <c r="I1761" s="22" t="str">
        <f t="shared" si="191"/>
        <v>636205</v>
      </c>
      <c r="J1761" s="22">
        <f t="shared" si="194"/>
        <v>0</v>
      </c>
      <c r="K1761" s="22"/>
      <c r="L1761" s="23"/>
      <c r="M1761" s="22"/>
      <c r="N1761" s="23"/>
      <c r="O1761" s="24"/>
      <c r="P1761" s="24"/>
      <c r="Q1761" s="24"/>
      <c r="R1761" s="24"/>
      <c r="S1761" s="24"/>
      <c r="T1761" s="24"/>
      <c r="U1761" s="41" t="str">
        <f t="shared" si="192"/>
        <v>Professional Services</v>
      </c>
      <c r="V1761" s="48">
        <f>Budget!O85</f>
        <v>0</v>
      </c>
      <c r="W1761" s="1" t="e">
        <f t="shared" si="195"/>
        <v>#VALUE!</v>
      </c>
      <c r="Z1761" s="1" t="s">
        <v>205</v>
      </c>
      <c r="AA1761" s="1">
        <v>303101</v>
      </c>
    </row>
    <row r="1762" spans="5:27" x14ac:dyDescent="0.2">
      <c r="E1762" s="4" t="e">
        <f t="shared" si="196"/>
        <v>#VALUE!</v>
      </c>
      <c r="G1762" s="9" t="e">
        <f t="shared" si="197"/>
        <v>#VALUE!</v>
      </c>
      <c r="H1762" s="9" t="s">
        <v>205</v>
      </c>
      <c r="I1762" s="22" t="str">
        <f t="shared" si="191"/>
        <v>636209</v>
      </c>
      <c r="J1762" s="22">
        <f t="shared" si="194"/>
        <v>0</v>
      </c>
      <c r="K1762" s="22"/>
      <c r="L1762" s="23"/>
      <c r="M1762" s="22"/>
      <c r="N1762" s="23"/>
      <c r="O1762" s="24"/>
      <c r="P1762" s="24"/>
      <c r="Q1762" s="24"/>
      <c r="R1762" s="24"/>
      <c r="S1762" s="24"/>
      <c r="T1762" s="24"/>
      <c r="U1762" s="41" t="str">
        <f t="shared" si="192"/>
        <v>Computer Consulting</v>
      </c>
      <c r="V1762" s="48">
        <f>Budget!O86</f>
        <v>0</v>
      </c>
      <c r="W1762" s="1" t="e">
        <f t="shared" si="195"/>
        <v>#VALUE!</v>
      </c>
      <c r="Z1762" s="1" t="s">
        <v>205</v>
      </c>
      <c r="AA1762" s="1">
        <v>303101</v>
      </c>
    </row>
    <row r="1763" spans="5:27" x14ac:dyDescent="0.2">
      <c r="E1763" s="4" t="e">
        <f t="shared" si="196"/>
        <v>#VALUE!</v>
      </c>
      <c r="G1763" s="9" t="e">
        <f t="shared" si="197"/>
        <v>#VALUE!</v>
      </c>
      <c r="H1763" s="9" t="s">
        <v>205</v>
      </c>
      <c r="I1763" s="22" t="str">
        <f t="shared" si="191"/>
        <v>636212</v>
      </c>
      <c r="J1763" s="22">
        <f t="shared" si="194"/>
        <v>0</v>
      </c>
      <c r="K1763" s="22"/>
      <c r="L1763" s="23"/>
      <c r="M1763" s="22"/>
      <c r="N1763" s="23"/>
      <c r="O1763" s="24"/>
      <c r="P1763" s="24"/>
      <c r="Q1763" s="24"/>
      <c r="R1763" s="24"/>
      <c r="S1763" s="24"/>
      <c r="T1763" s="24"/>
      <c r="U1763" s="41" t="str">
        <f t="shared" si="192"/>
        <v>Advertising and Publicity</v>
      </c>
      <c r="V1763" s="48">
        <f>Budget!O87</f>
        <v>0</v>
      </c>
      <c r="W1763" s="1" t="e">
        <f t="shared" si="195"/>
        <v>#VALUE!</v>
      </c>
      <c r="Z1763" s="1" t="s">
        <v>205</v>
      </c>
      <c r="AA1763" s="1">
        <v>303101</v>
      </c>
    </row>
    <row r="1764" spans="5:27" x14ac:dyDescent="0.2">
      <c r="E1764" s="4" t="e">
        <f t="shared" si="196"/>
        <v>#VALUE!</v>
      </c>
      <c r="G1764" s="9" t="e">
        <f t="shared" si="197"/>
        <v>#VALUE!</v>
      </c>
      <c r="H1764" s="9" t="s">
        <v>205</v>
      </c>
      <c r="I1764" s="22" t="str">
        <f t="shared" si="191"/>
        <v>636221</v>
      </c>
      <c r="J1764" s="22">
        <f t="shared" si="194"/>
        <v>0</v>
      </c>
      <c r="K1764" s="22"/>
      <c r="L1764" s="23"/>
      <c r="M1764" s="22"/>
      <c r="N1764" s="23"/>
      <c r="O1764" s="24"/>
      <c r="P1764" s="24"/>
      <c r="Q1764" s="24"/>
      <c r="R1764" s="24"/>
      <c r="S1764" s="24"/>
      <c r="T1764" s="24"/>
      <c r="U1764" s="41" t="str">
        <f t="shared" si="192"/>
        <v>Administrative Staff Development Expenditures</v>
      </c>
      <c r="V1764" s="48">
        <f>Budget!O88</f>
        <v>0</v>
      </c>
      <c r="W1764" s="1" t="e">
        <f t="shared" si="195"/>
        <v>#VALUE!</v>
      </c>
      <c r="Z1764" s="1" t="s">
        <v>205</v>
      </c>
      <c r="AA1764" s="1">
        <v>303101</v>
      </c>
    </row>
    <row r="1765" spans="5:27" x14ac:dyDescent="0.2">
      <c r="E1765" s="4" t="e">
        <f t="shared" si="196"/>
        <v>#VALUE!</v>
      </c>
      <c r="F1765" s="2"/>
      <c r="G1765" s="2" t="e">
        <f t="shared" si="197"/>
        <v>#VALUE!</v>
      </c>
      <c r="H1765" s="9" t="s">
        <v>205</v>
      </c>
      <c r="I1765" s="42" t="str">
        <f t="shared" si="191"/>
        <v>636302</v>
      </c>
      <c r="J1765" s="22">
        <f t="shared" si="194"/>
        <v>0</v>
      </c>
      <c r="K1765" s="43"/>
      <c r="L1765" s="24"/>
      <c r="M1765" s="43"/>
      <c r="N1765" s="24"/>
      <c r="O1765" s="44"/>
      <c r="P1765" s="44"/>
      <c r="Q1765" s="44"/>
      <c r="R1765" s="44"/>
      <c r="S1765" s="44"/>
      <c r="T1765" s="44"/>
      <c r="U1765" s="22" t="str">
        <f t="shared" si="192"/>
        <v>Supplies</v>
      </c>
      <c r="V1765" s="48">
        <f>Budget!O89</f>
        <v>0</v>
      </c>
      <c r="W1765" s="1" t="e">
        <f t="shared" si="195"/>
        <v>#VALUE!</v>
      </c>
      <c r="X1765" s="7"/>
      <c r="Y1765" s="7"/>
      <c r="Z1765" s="1" t="s">
        <v>205</v>
      </c>
      <c r="AA1765" s="1">
        <v>303101</v>
      </c>
    </row>
    <row r="1766" spans="5:27" x14ac:dyDescent="0.2">
      <c r="E1766" s="4" t="e">
        <f t="shared" si="196"/>
        <v>#VALUE!</v>
      </c>
      <c r="G1766" s="9" t="e">
        <f t="shared" si="197"/>
        <v>#VALUE!</v>
      </c>
      <c r="H1766" s="9" t="s">
        <v>205</v>
      </c>
      <c r="I1766" s="22" t="str">
        <f t="shared" si="191"/>
        <v>636304</v>
      </c>
      <c r="J1766" s="22">
        <f t="shared" si="194"/>
        <v>0</v>
      </c>
      <c r="K1766" s="22"/>
      <c r="L1766" s="23"/>
      <c r="M1766" s="22"/>
      <c r="N1766" s="23"/>
      <c r="O1766" s="24"/>
      <c r="P1766" s="24"/>
      <c r="Q1766" s="24"/>
      <c r="R1766" s="24"/>
      <c r="S1766" s="24"/>
      <c r="T1766" s="24"/>
      <c r="U1766" s="41" t="str">
        <f t="shared" si="192"/>
        <v>Printing &amp; Stationery</v>
      </c>
      <c r="V1766" s="48">
        <f>Budget!O90</f>
        <v>0</v>
      </c>
      <c r="W1766" s="1" t="e">
        <f t="shared" si="195"/>
        <v>#VALUE!</v>
      </c>
      <c r="Z1766" s="1" t="s">
        <v>205</v>
      </c>
      <c r="AA1766" s="1">
        <v>303101</v>
      </c>
    </row>
    <row r="1767" spans="5:27" x14ac:dyDescent="0.2">
      <c r="E1767" s="4" t="e">
        <f t="shared" si="196"/>
        <v>#VALUE!</v>
      </c>
      <c r="G1767" s="9" t="e">
        <f t="shared" si="197"/>
        <v>#VALUE!</v>
      </c>
      <c r="H1767" s="9" t="s">
        <v>205</v>
      </c>
      <c r="I1767" s="22" t="str">
        <f t="shared" si="191"/>
        <v>636305</v>
      </c>
      <c r="J1767" s="22">
        <f t="shared" si="194"/>
        <v>0</v>
      </c>
      <c r="K1767" s="22"/>
      <c r="L1767" s="23"/>
      <c r="M1767" s="22"/>
      <c r="N1767" s="23"/>
      <c r="O1767" s="24"/>
      <c r="P1767" s="24"/>
      <c r="Q1767" s="24"/>
      <c r="R1767" s="24"/>
      <c r="S1767" s="24"/>
      <c r="T1767" s="24"/>
      <c r="U1767" s="41" t="str">
        <f t="shared" si="192"/>
        <v>Postage</v>
      </c>
      <c r="V1767" s="48">
        <f>Budget!O91</f>
        <v>0</v>
      </c>
      <c r="W1767" s="1" t="e">
        <f t="shared" si="195"/>
        <v>#VALUE!</v>
      </c>
      <c r="Z1767" s="1" t="s">
        <v>205</v>
      </c>
      <c r="AA1767" s="1">
        <v>303101</v>
      </c>
    </row>
    <row r="1768" spans="5:27" x14ac:dyDescent="0.2">
      <c r="E1768" s="4" t="e">
        <f t="shared" si="196"/>
        <v>#VALUE!</v>
      </c>
      <c r="G1768" s="9" t="e">
        <f t="shared" si="197"/>
        <v>#VALUE!</v>
      </c>
      <c r="H1768" s="9" t="s">
        <v>205</v>
      </c>
      <c r="I1768" s="22" t="str">
        <f t="shared" si="191"/>
        <v>636350</v>
      </c>
      <c r="J1768" s="22">
        <f t="shared" si="194"/>
        <v>0</v>
      </c>
      <c r="K1768" s="22"/>
      <c r="L1768" s="23"/>
      <c r="M1768" s="22"/>
      <c r="N1768" s="23"/>
      <c r="O1768" s="24"/>
      <c r="P1768" s="24"/>
      <c r="Q1768" s="24"/>
      <c r="R1768" s="24"/>
      <c r="S1768" s="24"/>
      <c r="T1768" s="24"/>
      <c r="U1768" s="41" t="str">
        <f t="shared" si="192"/>
        <v>Miscellaneous Administrative Expenditures</v>
      </c>
      <c r="V1768" s="48">
        <f>Budget!O92</f>
        <v>0</v>
      </c>
      <c r="W1768" s="1" t="e">
        <f t="shared" si="195"/>
        <v>#VALUE!</v>
      </c>
      <c r="Z1768" s="1" t="s">
        <v>205</v>
      </c>
      <c r="AA1768" s="1">
        <v>303101</v>
      </c>
    </row>
    <row r="1769" spans="5:27" x14ac:dyDescent="0.2">
      <c r="E1769" s="4" t="e">
        <f t="shared" si="196"/>
        <v>#VALUE!</v>
      </c>
      <c r="G1769" s="9" t="e">
        <f t="shared" si="197"/>
        <v>#VALUE!</v>
      </c>
      <c r="H1769" s="9" t="s">
        <v>205</v>
      </c>
      <c r="I1769" s="22" t="str">
        <f t="shared" si="191"/>
        <v>636351</v>
      </c>
      <c r="J1769" s="22">
        <f t="shared" si="194"/>
        <v>0</v>
      </c>
      <c r="K1769" s="22"/>
      <c r="L1769" s="23"/>
      <c r="M1769" s="22"/>
      <c r="N1769" s="23"/>
      <c r="O1769" s="24"/>
      <c r="P1769" s="24"/>
      <c r="Q1769" s="24"/>
      <c r="R1769" s="24"/>
      <c r="S1769" s="24"/>
      <c r="T1769" s="24"/>
      <c r="U1769" s="41" t="str">
        <f t="shared" si="192"/>
        <v>Unallocated Credit Card Charge</v>
      </c>
      <c r="V1769" s="48">
        <f>Budget!O93</f>
        <v>0</v>
      </c>
      <c r="W1769" s="1" t="e">
        <f t="shared" si="195"/>
        <v>#VALUE!</v>
      </c>
      <c r="Z1769" s="1" t="s">
        <v>205</v>
      </c>
      <c r="AA1769" s="1">
        <v>303101</v>
      </c>
    </row>
    <row r="1770" spans="5:27" x14ac:dyDescent="0.2">
      <c r="E1770" s="4" t="e">
        <f t="shared" si="196"/>
        <v>#VALUE!</v>
      </c>
      <c r="G1770" s="9" t="e">
        <f t="shared" si="197"/>
        <v>#VALUE!</v>
      </c>
      <c r="H1770" s="9" t="s">
        <v>205</v>
      </c>
      <c r="I1770" s="22" t="str">
        <f t="shared" si="191"/>
        <v>636404</v>
      </c>
      <c r="J1770" s="22">
        <f t="shared" si="194"/>
        <v>0</v>
      </c>
      <c r="K1770" s="22"/>
      <c r="L1770" s="23"/>
      <c r="M1770" s="22"/>
      <c r="N1770" s="23"/>
      <c r="O1770" s="24"/>
      <c r="P1770" s="24"/>
      <c r="Q1770" s="24"/>
      <c r="R1770" s="24"/>
      <c r="S1770" s="24"/>
      <c r="T1770" s="24"/>
      <c r="U1770" s="41" t="str">
        <f t="shared" si="192"/>
        <v>Dues, Memberships, and Subscriptions</v>
      </c>
      <c r="V1770" s="48">
        <f>Budget!O94</f>
        <v>0</v>
      </c>
      <c r="W1770" s="1" t="e">
        <f t="shared" si="195"/>
        <v>#VALUE!</v>
      </c>
      <c r="Z1770" s="1" t="s">
        <v>205</v>
      </c>
      <c r="AA1770" s="1">
        <v>303101</v>
      </c>
    </row>
    <row r="1771" spans="5:27" x14ac:dyDescent="0.2">
      <c r="E1771" s="4" t="e">
        <f t="shared" si="196"/>
        <v>#VALUE!</v>
      </c>
      <c r="G1771" s="9" t="e">
        <f t="shared" si="197"/>
        <v>#VALUE!</v>
      </c>
      <c r="H1771" s="9" t="s">
        <v>205</v>
      </c>
      <c r="I1771" s="22" t="str">
        <f t="shared" si="191"/>
        <v>636405</v>
      </c>
      <c r="J1771" s="22">
        <f t="shared" si="194"/>
        <v>0</v>
      </c>
      <c r="K1771" s="22"/>
      <c r="L1771" s="23"/>
      <c r="M1771" s="22"/>
      <c r="N1771" s="23"/>
      <c r="O1771" s="24"/>
      <c r="P1771" s="24"/>
      <c r="Q1771" s="24"/>
      <c r="R1771" s="24"/>
      <c r="S1771" s="24"/>
      <c r="T1771" s="24"/>
      <c r="U1771" s="41" t="str">
        <f t="shared" si="192"/>
        <v>Conference and Travel</v>
      </c>
      <c r="V1771" s="48">
        <f>Budget!O95</f>
        <v>0</v>
      </c>
      <c r="W1771" s="1" t="e">
        <f t="shared" si="195"/>
        <v>#VALUE!</v>
      </c>
      <c r="Z1771" s="1" t="s">
        <v>205</v>
      </c>
      <c r="AA1771" s="1">
        <v>303101</v>
      </c>
    </row>
    <row r="1772" spans="5:27" x14ac:dyDescent="0.2">
      <c r="E1772" s="4" t="e">
        <f t="shared" si="196"/>
        <v>#VALUE!</v>
      </c>
      <c r="G1772" s="9" t="e">
        <f t="shared" si="197"/>
        <v>#VALUE!</v>
      </c>
      <c r="H1772" s="9" t="s">
        <v>205</v>
      </c>
      <c r="I1772" s="22" t="str">
        <f t="shared" si="191"/>
        <v>636560</v>
      </c>
      <c r="J1772" s="22">
        <f t="shared" si="194"/>
        <v>0</v>
      </c>
      <c r="K1772" s="22"/>
      <c r="L1772" s="23"/>
      <c r="M1772" s="22"/>
      <c r="N1772" s="23"/>
      <c r="O1772" s="24"/>
      <c r="P1772" s="24"/>
      <c r="Q1772" s="24"/>
      <c r="R1772" s="24"/>
      <c r="S1772" s="24"/>
      <c r="T1772" s="24"/>
      <c r="U1772" s="41" t="str">
        <f t="shared" si="192"/>
        <v>Diocesan Student Fees</v>
      </c>
      <c r="V1772" s="48">
        <f>Budget!O96</f>
        <v>0</v>
      </c>
      <c r="W1772" s="1" t="e">
        <f t="shared" si="195"/>
        <v>#VALUE!</v>
      </c>
      <c r="Z1772" s="1" t="s">
        <v>205</v>
      </c>
      <c r="AA1772" s="1">
        <v>303101</v>
      </c>
    </row>
    <row r="1773" spans="5:27" x14ac:dyDescent="0.2">
      <c r="E1773" s="4" t="e">
        <f t="shared" si="196"/>
        <v>#VALUE!</v>
      </c>
      <c r="G1773" s="9" t="e">
        <f t="shared" si="197"/>
        <v>#VALUE!</v>
      </c>
      <c r="H1773" s="9" t="s">
        <v>205</v>
      </c>
      <c r="I1773" s="22" t="str">
        <f t="shared" si="191"/>
        <v>636575</v>
      </c>
      <c r="J1773" s="22">
        <f t="shared" si="194"/>
        <v>0</v>
      </c>
      <c r="K1773" s="22"/>
      <c r="L1773" s="23"/>
      <c r="M1773" s="22"/>
      <c r="N1773" s="23"/>
      <c r="O1773" s="24"/>
      <c r="P1773" s="24"/>
      <c r="Q1773" s="24"/>
      <c r="R1773" s="24"/>
      <c r="S1773" s="24"/>
      <c r="T1773" s="24"/>
      <c r="U1773" s="41" t="str">
        <f t="shared" si="192"/>
        <v>Student Accident Insurance</v>
      </c>
      <c r="V1773" s="48">
        <f>Budget!O97</f>
        <v>0</v>
      </c>
      <c r="W1773" s="1" t="e">
        <f t="shared" si="195"/>
        <v>#VALUE!</v>
      </c>
      <c r="Z1773" s="1" t="s">
        <v>205</v>
      </c>
      <c r="AA1773" s="1">
        <v>303101</v>
      </c>
    </row>
    <row r="1774" spans="5:27" x14ac:dyDescent="0.2">
      <c r="E1774" s="4" t="e">
        <f t="shared" si="196"/>
        <v>#VALUE!</v>
      </c>
      <c r="G1774" s="9" t="e">
        <f t="shared" si="197"/>
        <v>#VALUE!</v>
      </c>
      <c r="H1774" s="9" t="s">
        <v>205</v>
      </c>
      <c r="I1774" s="22" t="str">
        <f t="shared" si="191"/>
        <v>636605</v>
      </c>
      <c r="J1774" s="22">
        <f t="shared" si="194"/>
        <v>0</v>
      </c>
      <c r="K1774" s="22"/>
      <c r="L1774" s="23"/>
      <c r="M1774" s="22"/>
      <c r="N1774" s="23"/>
      <c r="O1774" s="24"/>
      <c r="P1774" s="24"/>
      <c r="Q1774" s="24"/>
      <c r="R1774" s="24"/>
      <c r="S1774" s="24"/>
      <c r="T1774" s="24"/>
      <c r="U1774" s="41" t="str">
        <f t="shared" si="192"/>
        <v>Telephone/Internet/Cable</v>
      </c>
      <c r="V1774" s="48">
        <f>Budget!O98</f>
        <v>0</v>
      </c>
      <c r="W1774" s="1" t="e">
        <f t="shared" si="195"/>
        <v>#VALUE!</v>
      </c>
      <c r="Z1774" s="1" t="s">
        <v>205</v>
      </c>
      <c r="AA1774" s="1">
        <v>303101</v>
      </c>
    </row>
    <row r="1775" spans="5:27" x14ac:dyDescent="0.2">
      <c r="E1775" s="4" t="e">
        <f t="shared" si="196"/>
        <v>#VALUE!</v>
      </c>
      <c r="G1775" s="9" t="e">
        <f t="shared" si="197"/>
        <v>#VALUE!</v>
      </c>
      <c r="H1775" s="9" t="s">
        <v>205</v>
      </c>
      <c r="I1775" s="22" t="str">
        <f t="shared" si="191"/>
        <v>636701</v>
      </c>
      <c r="J1775" s="22">
        <f t="shared" si="194"/>
        <v>0</v>
      </c>
      <c r="K1775" s="22"/>
      <c r="L1775" s="23"/>
      <c r="M1775" s="22"/>
      <c r="N1775" s="23"/>
      <c r="O1775" s="24"/>
      <c r="P1775" s="24"/>
      <c r="Q1775" s="24"/>
      <c r="R1775" s="24"/>
      <c r="S1775" s="24"/>
      <c r="T1775" s="24"/>
      <c r="U1775" s="41" t="str">
        <f t="shared" si="192"/>
        <v>Administrative Equipment &amp; Furnishings</v>
      </c>
      <c r="V1775" s="48">
        <f>Budget!O99</f>
        <v>0</v>
      </c>
      <c r="W1775" s="1" t="e">
        <f t="shared" si="195"/>
        <v>#VALUE!</v>
      </c>
      <c r="Z1775" s="1" t="s">
        <v>205</v>
      </c>
      <c r="AA1775" s="1">
        <v>303101</v>
      </c>
    </row>
    <row r="1776" spans="5:27" x14ac:dyDescent="0.2">
      <c r="E1776" s="4" t="e">
        <f t="shared" si="196"/>
        <v>#VALUE!</v>
      </c>
      <c r="G1776" s="9" t="e">
        <f t="shared" si="197"/>
        <v>#VALUE!</v>
      </c>
      <c r="H1776" s="9" t="s">
        <v>205</v>
      </c>
      <c r="I1776" s="22" t="str">
        <f t="shared" si="191"/>
        <v>636703</v>
      </c>
      <c r="J1776" s="22">
        <f t="shared" si="194"/>
        <v>0</v>
      </c>
      <c r="K1776" s="22"/>
      <c r="L1776" s="23"/>
      <c r="M1776" s="22"/>
      <c r="N1776" s="23"/>
      <c r="O1776" s="24"/>
      <c r="P1776" s="24"/>
      <c r="Q1776" s="24"/>
      <c r="R1776" s="24"/>
      <c r="S1776" s="24"/>
      <c r="T1776" s="24"/>
      <c r="U1776" s="41" t="str">
        <f t="shared" si="192"/>
        <v>Administrative Equipment, Repairs, &amp; Maintenance</v>
      </c>
      <c r="V1776" s="48">
        <f>Budget!O100</f>
        <v>0</v>
      </c>
      <c r="W1776" s="1" t="e">
        <f t="shared" si="195"/>
        <v>#VALUE!</v>
      </c>
      <c r="Z1776" s="1" t="s">
        <v>205</v>
      </c>
      <c r="AA1776" s="1">
        <v>303101</v>
      </c>
    </row>
    <row r="1777" spans="5:27" x14ac:dyDescent="0.2">
      <c r="E1777" s="4" t="e">
        <f t="shared" si="196"/>
        <v>#VALUE!</v>
      </c>
      <c r="G1777" s="9" t="e">
        <f t="shared" si="197"/>
        <v>#VALUE!</v>
      </c>
      <c r="H1777" s="9" t="s">
        <v>205</v>
      </c>
      <c r="I1777" s="22" t="str">
        <f t="shared" si="191"/>
        <v>656004</v>
      </c>
      <c r="J1777" s="22">
        <f t="shared" si="194"/>
        <v>0</v>
      </c>
      <c r="K1777" s="22"/>
      <c r="L1777" s="23"/>
      <c r="M1777" s="22"/>
      <c r="N1777" s="23"/>
      <c r="O1777" s="24"/>
      <c r="P1777" s="24"/>
      <c r="Q1777" s="24"/>
      <c r="R1777" s="24"/>
      <c r="S1777" s="24"/>
      <c r="T1777" s="24"/>
      <c r="U1777" s="41" t="str">
        <f t="shared" si="192"/>
        <v>Instructional Salaries - Contracted</v>
      </c>
      <c r="V1777" s="48">
        <f>Budget!O101</f>
        <v>0</v>
      </c>
      <c r="W1777" s="1" t="e">
        <f t="shared" si="195"/>
        <v>#VALUE!</v>
      </c>
      <c r="Z1777" s="1" t="s">
        <v>205</v>
      </c>
      <c r="AA1777" s="1">
        <v>303101</v>
      </c>
    </row>
    <row r="1778" spans="5:27" x14ac:dyDescent="0.2">
      <c r="E1778" s="4" t="e">
        <f t="shared" si="196"/>
        <v>#VALUE!</v>
      </c>
      <c r="G1778" s="9" t="e">
        <f t="shared" si="197"/>
        <v>#VALUE!</v>
      </c>
      <c r="H1778" s="9" t="s">
        <v>205</v>
      </c>
      <c r="I1778" s="22" t="str">
        <f t="shared" si="191"/>
        <v>656008</v>
      </c>
      <c r="J1778" s="22">
        <f t="shared" si="194"/>
        <v>0</v>
      </c>
      <c r="K1778" s="22"/>
      <c r="L1778" s="23"/>
      <c r="M1778" s="22"/>
      <c r="N1778" s="23"/>
      <c r="O1778" s="24"/>
      <c r="P1778" s="24"/>
      <c r="Q1778" s="24"/>
      <c r="R1778" s="24"/>
      <c r="S1778" s="24"/>
      <c r="T1778" s="24"/>
      <c r="U1778" s="41" t="str">
        <f t="shared" si="192"/>
        <v>Substitute Salaries</v>
      </c>
      <c r="V1778" s="48">
        <f>Budget!O102</f>
        <v>0</v>
      </c>
      <c r="W1778" s="1" t="e">
        <f t="shared" si="195"/>
        <v>#VALUE!</v>
      </c>
      <c r="Z1778" s="1" t="s">
        <v>205</v>
      </c>
      <c r="AA1778" s="1">
        <v>303101</v>
      </c>
    </row>
    <row r="1779" spans="5:27" x14ac:dyDescent="0.2">
      <c r="E1779" s="4" t="e">
        <f t="shared" si="196"/>
        <v>#VALUE!</v>
      </c>
      <c r="G1779" s="9" t="e">
        <f t="shared" si="197"/>
        <v>#VALUE!</v>
      </c>
      <c r="H1779" s="9" t="s">
        <v>205</v>
      </c>
      <c r="I1779" s="22" t="str">
        <f t="shared" ref="I1779:I1842" si="198">I1611</f>
        <v>656009</v>
      </c>
      <c r="J1779" s="22">
        <f t="shared" si="194"/>
        <v>0</v>
      </c>
      <c r="K1779" s="22"/>
      <c r="L1779" s="23"/>
      <c r="M1779" s="22"/>
      <c r="N1779" s="23"/>
      <c r="O1779" s="24"/>
      <c r="P1779" s="24"/>
      <c r="Q1779" s="24"/>
      <c r="R1779" s="24"/>
      <c r="S1779" s="24"/>
      <c r="T1779" s="24"/>
      <c r="U1779" s="41" t="str">
        <f t="shared" ref="U1779:U1842" si="199">U1611</f>
        <v>Non-Contracted Instructional Salaries</v>
      </c>
      <c r="V1779" s="48">
        <f>Budget!O103</f>
        <v>0</v>
      </c>
      <c r="W1779" s="1" t="e">
        <f t="shared" si="195"/>
        <v>#VALUE!</v>
      </c>
      <c r="Z1779" s="1" t="s">
        <v>205</v>
      </c>
      <c r="AA1779" s="1">
        <v>303101</v>
      </c>
    </row>
    <row r="1780" spans="5:27" x14ac:dyDescent="0.2">
      <c r="E1780" s="4" t="e">
        <f t="shared" si="196"/>
        <v>#VALUE!</v>
      </c>
      <c r="G1780" s="9" t="e">
        <f t="shared" si="197"/>
        <v>#VALUE!</v>
      </c>
      <c r="H1780" s="9" t="s">
        <v>205</v>
      </c>
      <c r="I1780" s="22" t="str">
        <f t="shared" si="198"/>
        <v>656101</v>
      </c>
      <c r="J1780" s="22">
        <f t="shared" si="194"/>
        <v>0</v>
      </c>
      <c r="K1780" s="22"/>
      <c r="L1780" s="23"/>
      <c r="M1780" s="22"/>
      <c r="N1780" s="23"/>
      <c r="O1780" s="24"/>
      <c r="P1780" s="24"/>
      <c r="Q1780" s="24"/>
      <c r="R1780" s="24"/>
      <c r="S1780" s="24"/>
      <c r="T1780" s="24"/>
      <c r="U1780" s="41" t="str">
        <f t="shared" si="199"/>
        <v>SS Taxes, Employer Share - Instructional</v>
      </c>
      <c r="V1780" s="48">
        <f>Budget!O104</f>
        <v>0</v>
      </c>
      <c r="W1780" s="1" t="e">
        <f t="shared" si="195"/>
        <v>#VALUE!</v>
      </c>
      <c r="Z1780" s="1" t="s">
        <v>205</v>
      </c>
      <c r="AA1780" s="1">
        <v>303101</v>
      </c>
    </row>
    <row r="1781" spans="5:27" x14ac:dyDescent="0.2">
      <c r="E1781" s="4" t="e">
        <f t="shared" si="196"/>
        <v>#VALUE!</v>
      </c>
      <c r="G1781" s="9" t="e">
        <f t="shared" si="197"/>
        <v>#VALUE!</v>
      </c>
      <c r="H1781" s="9" t="s">
        <v>205</v>
      </c>
      <c r="I1781" s="22" t="str">
        <f t="shared" si="198"/>
        <v>656102</v>
      </c>
      <c r="J1781" s="22">
        <f t="shared" si="194"/>
        <v>0</v>
      </c>
      <c r="K1781" s="22"/>
      <c r="L1781" s="23"/>
      <c r="M1781" s="22"/>
      <c r="N1781" s="23"/>
      <c r="O1781" s="24"/>
      <c r="P1781" s="24"/>
      <c r="Q1781" s="24"/>
      <c r="R1781" s="24"/>
      <c r="S1781" s="24"/>
      <c r="T1781" s="24"/>
      <c r="U1781" s="41" t="str">
        <f t="shared" si="199"/>
        <v>Life &amp; Disability Insurance - Instructional</v>
      </c>
      <c r="V1781" s="48">
        <f>Budget!O105</f>
        <v>0</v>
      </c>
      <c r="W1781" s="1" t="e">
        <f t="shared" si="195"/>
        <v>#VALUE!</v>
      </c>
      <c r="Z1781" s="1" t="s">
        <v>205</v>
      </c>
      <c r="AA1781" s="1">
        <v>303101</v>
      </c>
    </row>
    <row r="1782" spans="5:27" x14ac:dyDescent="0.2">
      <c r="E1782" s="4" t="e">
        <f t="shared" si="196"/>
        <v>#VALUE!</v>
      </c>
      <c r="G1782" s="9" t="e">
        <f t="shared" si="197"/>
        <v>#VALUE!</v>
      </c>
      <c r="H1782" s="9" t="s">
        <v>205</v>
      </c>
      <c r="I1782" s="22" t="str">
        <f t="shared" si="198"/>
        <v>656104</v>
      </c>
      <c r="J1782" s="22">
        <f t="shared" si="194"/>
        <v>0</v>
      </c>
      <c r="K1782" s="22"/>
      <c r="L1782" s="23"/>
      <c r="M1782" s="22"/>
      <c r="N1782" s="23"/>
      <c r="O1782" s="24"/>
      <c r="P1782" s="24"/>
      <c r="Q1782" s="24"/>
      <c r="R1782" s="24"/>
      <c r="S1782" s="24"/>
      <c r="T1782" s="24"/>
      <c r="U1782" s="41" t="str">
        <f t="shared" si="199"/>
        <v>Vision Insurance - Instructional</v>
      </c>
      <c r="V1782" s="48">
        <f>Budget!O106</f>
        <v>0</v>
      </c>
      <c r="W1782" s="1" t="e">
        <f t="shared" si="195"/>
        <v>#VALUE!</v>
      </c>
      <c r="Z1782" s="1" t="s">
        <v>205</v>
      </c>
      <c r="AA1782" s="1">
        <v>303101</v>
      </c>
    </row>
    <row r="1783" spans="5:27" x14ac:dyDescent="0.2">
      <c r="E1783" s="4" t="e">
        <f t="shared" si="196"/>
        <v>#VALUE!</v>
      </c>
      <c r="G1783" s="9" t="e">
        <f t="shared" si="197"/>
        <v>#VALUE!</v>
      </c>
      <c r="H1783" s="9" t="s">
        <v>205</v>
      </c>
      <c r="I1783" s="22" t="str">
        <f t="shared" si="198"/>
        <v>656106</v>
      </c>
      <c r="J1783" s="22">
        <f t="shared" si="194"/>
        <v>0</v>
      </c>
      <c r="K1783" s="22"/>
      <c r="L1783" s="23"/>
      <c r="M1783" s="22"/>
      <c r="N1783" s="23"/>
      <c r="O1783" s="24"/>
      <c r="P1783" s="24"/>
      <c r="Q1783" s="24"/>
      <c r="R1783" s="24"/>
      <c r="S1783" s="24"/>
      <c r="T1783" s="24"/>
      <c r="U1783" s="41" t="str">
        <f t="shared" si="199"/>
        <v>Retirement - Instructional</v>
      </c>
      <c r="V1783" s="48">
        <f>Budget!O107</f>
        <v>0</v>
      </c>
      <c r="W1783" s="1" t="e">
        <f t="shared" si="195"/>
        <v>#VALUE!</v>
      </c>
      <c r="Z1783" s="1" t="s">
        <v>205</v>
      </c>
      <c r="AA1783" s="1">
        <v>303101</v>
      </c>
    </row>
    <row r="1784" spans="5:27" x14ac:dyDescent="0.2">
      <c r="E1784" s="4" t="e">
        <f t="shared" si="196"/>
        <v>#VALUE!</v>
      </c>
      <c r="G1784" s="9" t="e">
        <f t="shared" si="197"/>
        <v>#VALUE!</v>
      </c>
      <c r="H1784" s="9" t="s">
        <v>205</v>
      </c>
      <c r="I1784" s="22" t="str">
        <f t="shared" si="198"/>
        <v>656111</v>
      </c>
      <c r="J1784" s="22">
        <f t="shared" si="194"/>
        <v>0</v>
      </c>
      <c r="K1784" s="22"/>
      <c r="L1784" s="23"/>
      <c r="M1784" s="22"/>
      <c r="N1784" s="23"/>
      <c r="O1784" s="24"/>
      <c r="P1784" s="24"/>
      <c r="Q1784" s="24"/>
      <c r="R1784" s="24"/>
      <c r="S1784" s="24"/>
      <c r="T1784" s="24"/>
      <c r="U1784" s="41" t="str">
        <f t="shared" si="199"/>
        <v>Health Insurance - Instructional</v>
      </c>
      <c r="V1784" s="48">
        <f>Budget!O108</f>
        <v>0</v>
      </c>
      <c r="W1784" s="1" t="e">
        <f t="shared" si="195"/>
        <v>#VALUE!</v>
      </c>
      <c r="Z1784" s="1" t="s">
        <v>205</v>
      </c>
      <c r="AA1784" s="1">
        <v>303101</v>
      </c>
    </row>
    <row r="1785" spans="5:27" x14ac:dyDescent="0.2">
      <c r="E1785" s="4" t="e">
        <f t="shared" si="196"/>
        <v>#VALUE!</v>
      </c>
      <c r="G1785" s="9" t="e">
        <f t="shared" si="197"/>
        <v>#VALUE!</v>
      </c>
      <c r="H1785" s="9" t="s">
        <v>205</v>
      </c>
      <c r="I1785" s="22" t="str">
        <f t="shared" si="198"/>
        <v>676221</v>
      </c>
      <c r="J1785" s="22">
        <f t="shared" si="194"/>
        <v>0</v>
      </c>
      <c r="K1785" s="22"/>
      <c r="L1785" s="23"/>
      <c r="M1785" s="22"/>
      <c r="N1785" s="23"/>
      <c r="O1785" s="24"/>
      <c r="P1785" s="24"/>
      <c r="Q1785" s="24"/>
      <c r="R1785" s="24"/>
      <c r="S1785" s="24"/>
      <c r="T1785" s="24"/>
      <c r="U1785" s="41" t="str">
        <f t="shared" si="199"/>
        <v>Instructional Staff Development Expenditures</v>
      </c>
      <c r="V1785" s="48">
        <f>Budget!O109</f>
        <v>0</v>
      </c>
      <c r="W1785" s="1" t="e">
        <f t="shared" si="195"/>
        <v>#VALUE!</v>
      </c>
      <c r="Z1785" s="1" t="s">
        <v>205</v>
      </c>
      <c r="AA1785" s="1">
        <v>303101</v>
      </c>
    </row>
    <row r="1786" spans="5:27" x14ac:dyDescent="0.2">
      <c r="E1786" s="4" t="e">
        <f t="shared" si="196"/>
        <v>#VALUE!</v>
      </c>
      <c r="G1786" s="9" t="e">
        <f t="shared" si="197"/>
        <v>#VALUE!</v>
      </c>
      <c r="H1786" s="9" t="s">
        <v>205</v>
      </c>
      <c r="I1786" s="22" t="str">
        <f t="shared" si="198"/>
        <v>676306</v>
      </c>
      <c r="J1786" s="22">
        <f t="shared" si="194"/>
        <v>0</v>
      </c>
      <c r="K1786" s="22"/>
      <c r="L1786" s="23"/>
      <c r="M1786" s="22"/>
      <c r="N1786" s="23"/>
      <c r="O1786" s="24"/>
      <c r="P1786" s="24"/>
      <c r="Q1786" s="24"/>
      <c r="R1786" s="24"/>
      <c r="S1786" s="24"/>
      <c r="T1786" s="24"/>
      <c r="U1786" s="41" t="str">
        <f t="shared" si="199"/>
        <v>Copier</v>
      </c>
      <c r="V1786" s="48">
        <f>Budget!O110</f>
        <v>0</v>
      </c>
      <c r="W1786" s="1" t="e">
        <f t="shared" si="195"/>
        <v>#VALUE!</v>
      </c>
      <c r="Z1786" s="1" t="s">
        <v>205</v>
      </c>
      <c r="AA1786" s="1">
        <v>303101</v>
      </c>
    </row>
    <row r="1787" spans="5:27" x14ac:dyDescent="0.2">
      <c r="E1787" s="4" t="e">
        <f t="shared" si="196"/>
        <v>#VALUE!</v>
      </c>
      <c r="G1787" s="9" t="e">
        <f t="shared" si="197"/>
        <v>#VALUE!</v>
      </c>
      <c r="H1787" s="9" t="s">
        <v>205</v>
      </c>
      <c r="I1787" s="22" t="str">
        <f t="shared" si="198"/>
        <v>676312</v>
      </c>
      <c r="J1787" s="22">
        <f t="shared" si="194"/>
        <v>0</v>
      </c>
      <c r="K1787" s="22"/>
      <c r="L1787" s="23"/>
      <c r="M1787" s="22"/>
      <c r="N1787" s="23"/>
      <c r="O1787" s="24"/>
      <c r="P1787" s="24"/>
      <c r="Q1787" s="24"/>
      <c r="R1787" s="24"/>
      <c r="S1787" s="24"/>
      <c r="T1787" s="24"/>
      <c r="U1787" s="41" t="str">
        <f t="shared" si="199"/>
        <v>Testing</v>
      </c>
      <c r="V1787" s="48">
        <f>Budget!O111</f>
        <v>0</v>
      </c>
      <c r="W1787" s="1" t="e">
        <f t="shared" si="195"/>
        <v>#VALUE!</v>
      </c>
      <c r="Z1787" s="1" t="s">
        <v>205</v>
      </c>
      <c r="AA1787" s="1">
        <v>303101</v>
      </c>
    </row>
    <row r="1788" spans="5:27" x14ac:dyDescent="0.2">
      <c r="E1788" s="4" t="e">
        <f t="shared" si="196"/>
        <v>#VALUE!</v>
      </c>
      <c r="G1788" s="9" t="e">
        <f t="shared" si="197"/>
        <v>#VALUE!</v>
      </c>
      <c r="H1788" s="9" t="s">
        <v>205</v>
      </c>
      <c r="I1788" s="22" t="str">
        <f t="shared" si="198"/>
        <v>676320</v>
      </c>
      <c r="J1788" s="22">
        <f t="shared" si="194"/>
        <v>0</v>
      </c>
      <c r="K1788" s="22"/>
      <c r="L1788" s="23"/>
      <c r="M1788" s="22"/>
      <c r="N1788" s="23"/>
      <c r="O1788" s="24"/>
      <c r="P1788" s="24"/>
      <c r="Q1788" s="24"/>
      <c r="R1788" s="24"/>
      <c r="S1788" s="24"/>
      <c r="T1788" s="24"/>
      <c r="U1788" s="41" t="str">
        <f t="shared" si="199"/>
        <v>Departmental Expenditures</v>
      </c>
      <c r="V1788" s="48">
        <f>Budget!O112</f>
        <v>0</v>
      </c>
      <c r="W1788" s="1" t="e">
        <f t="shared" si="195"/>
        <v>#VALUE!</v>
      </c>
      <c r="Z1788" s="1" t="s">
        <v>205</v>
      </c>
      <c r="AA1788" s="1">
        <v>303101</v>
      </c>
    </row>
    <row r="1789" spans="5:27" x14ac:dyDescent="0.2">
      <c r="E1789" s="4" t="e">
        <f t="shared" si="196"/>
        <v>#VALUE!</v>
      </c>
      <c r="G1789" s="9" t="e">
        <f t="shared" si="197"/>
        <v>#VALUE!</v>
      </c>
      <c r="H1789" s="9" t="s">
        <v>205</v>
      </c>
      <c r="I1789" s="22" t="str">
        <f t="shared" si="198"/>
        <v>676330</v>
      </c>
      <c r="J1789" s="22">
        <f t="shared" si="194"/>
        <v>0</v>
      </c>
      <c r="K1789" s="22"/>
      <c r="L1789" s="23"/>
      <c r="M1789" s="22"/>
      <c r="N1789" s="23"/>
      <c r="O1789" s="24"/>
      <c r="P1789" s="24"/>
      <c r="Q1789" s="24"/>
      <c r="R1789" s="24"/>
      <c r="S1789" s="24"/>
      <c r="T1789" s="24"/>
      <c r="U1789" s="41" t="str">
        <f t="shared" si="199"/>
        <v>Instructional Supplies</v>
      </c>
      <c r="V1789" s="48">
        <f>Budget!O113</f>
        <v>0</v>
      </c>
      <c r="W1789" s="1" t="e">
        <f t="shared" si="195"/>
        <v>#VALUE!</v>
      </c>
      <c r="Z1789" s="1" t="s">
        <v>205</v>
      </c>
      <c r="AA1789" s="1">
        <v>303101</v>
      </c>
    </row>
    <row r="1790" spans="5:27" x14ac:dyDescent="0.2">
      <c r="E1790" s="4" t="e">
        <f t="shared" si="196"/>
        <v>#VALUE!</v>
      </c>
      <c r="G1790" s="9" t="e">
        <f t="shared" si="197"/>
        <v>#VALUE!</v>
      </c>
      <c r="H1790" s="9" t="s">
        <v>205</v>
      </c>
      <c r="I1790" s="22" t="str">
        <f t="shared" si="198"/>
        <v>676331</v>
      </c>
      <c r="J1790" s="22">
        <f t="shared" si="194"/>
        <v>0</v>
      </c>
      <c r="K1790" s="22"/>
      <c r="L1790" s="23"/>
      <c r="M1790" s="22"/>
      <c r="N1790" s="23"/>
      <c r="O1790" s="24"/>
      <c r="P1790" s="24"/>
      <c r="Q1790" s="24"/>
      <c r="R1790" s="24"/>
      <c r="S1790" s="24"/>
      <c r="T1790" s="24"/>
      <c r="U1790" s="41" t="str">
        <f t="shared" si="199"/>
        <v>Instructional Materials</v>
      </c>
      <c r="V1790" s="48">
        <f>Budget!O114</f>
        <v>0</v>
      </c>
      <c r="W1790" s="1" t="e">
        <f t="shared" si="195"/>
        <v>#VALUE!</v>
      </c>
      <c r="Z1790" s="1" t="s">
        <v>205</v>
      </c>
      <c r="AA1790" s="1">
        <v>303101</v>
      </c>
    </row>
    <row r="1791" spans="5:27" x14ac:dyDescent="0.2">
      <c r="E1791" s="4" t="e">
        <f t="shared" si="196"/>
        <v>#VALUE!</v>
      </c>
      <c r="G1791" s="9" t="e">
        <f t="shared" si="197"/>
        <v>#VALUE!</v>
      </c>
      <c r="H1791" s="9" t="s">
        <v>205</v>
      </c>
      <c r="I1791" s="22" t="str">
        <f t="shared" si="198"/>
        <v>676332</v>
      </c>
      <c r="J1791" s="22">
        <f t="shared" si="194"/>
        <v>0</v>
      </c>
      <c r="K1791" s="22"/>
      <c r="L1791" s="23"/>
      <c r="M1791" s="22"/>
      <c r="N1791" s="23"/>
      <c r="O1791" s="24"/>
      <c r="P1791" s="24"/>
      <c r="Q1791" s="24"/>
      <c r="R1791" s="24"/>
      <c r="S1791" s="24"/>
      <c r="T1791" s="24"/>
      <c r="U1791" s="41" t="str">
        <f t="shared" si="199"/>
        <v>Textbooks</v>
      </c>
      <c r="V1791" s="48">
        <f>Budget!O115</f>
        <v>0</v>
      </c>
      <c r="W1791" s="1" t="e">
        <f t="shared" si="195"/>
        <v>#VALUE!</v>
      </c>
      <c r="Z1791" s="1" t="s">
        <v>205</v>
      </c>
      <c r="AA1791" s="1">
        <v>303101</v>
      </c>
    </row>
    <row r="1792" spans="5:27" x14ac:dyDescent="0.2">
      <c r="E1792" s="4" t="e">
        <f t="shared" si="196"/>
        <v>#VALUE!</v>
      </c>
      <c r="G1792" s="9" t="e">
        <f t="shared" si="197"/>
        <v>#VALUE!</v>
      </c>
      <c r="H1792" s="9" t="s">
        <v>205</v>
      </c>
      <c r="I1792" s="22" t="str">
        <f t="shared" si="198"/>
        <v>676333</v>
      </c>
      <c r="J1792" s="22">
        <f t="shared" si="194"/>
        <v>0</v>
      </c>
      <c r="K1792" s="22"/>
      <c r="L1792" s="23"/>
      <c r="M1792" s="22"/>
      <c r="N1792" s="23"/>
      <c r="O1792" s="24"/>
      <c r="P1792" s="24"/>
      <c r="Q1792" s="24"/>
      <c r="R1792" s="24"/>
      <c r="S1792" s="24"/>
      <c r="T1792" s="24"/>
      <c r="U1792" s="41" t="str">
        <f t="shared" si="199"/>
        <v>Textbooks, Consumable</v>
      </c>
      <c r="V1792" s="48">
        <f>Budget!O116</f>
        <v>0</v>
      </c>
      <c r="W1792" s="1" t="e">
        <f t="shared" si="195"/>
        <v>#VALUE!</v>
      </c>
      <c r="Z1792" s="1" t="s">
        <v>205</v>
      </c>
      <c r="AA1792" s="1">
        <v>303101</v>
      </c>
    </row>
    <row r="1793" spans="5:27" x14ac:dyDescent="0.2">
      <c r="E1793" s="4" t="e">
        <f t="shared" si="196"/>
        <v>#VALUE!</v>
      </c>
      <c r="G1793" s="9" t="e">
        <f t="shared" si="197"/>
        <v>#VALUE!</v>
      </c>
      <c r="H1793" s="9" t="s">
        <v>205</v>
      </c>
      <c r="I1793" s="22" t="str">
        <f t="shared" si="198"/>
        <v>676350</v>
      </c>
      <c r="J1793" s="22">
        <f t="shared" si="194"/>
        <v>0</v>
      </c>
      <c r="K1793" s="22"/>
      <c r="L1793" s="23"/>
      <c r="M1793" s="22"/>
      <c r="N1793" s="23"/>
      <c r="O1793" s="24"/>
      <c r="P1793" s="24"/>
      <c r="Q1793" s="24"/>
      <c r="R1793" s="24"/>
      <c r="S1793" s="24"/>
      <c r="T1793" s="24"/>
      <c r="U1793" s="41" t="str">
        <f t="shared" si="199"/>
        <v>Miscellaneous Instructional Expenditures</v>
      </c>
      <c r="V1793" s="48">
        <f>Budget!O117</f>
        <v>0</v>
      </c>
      <c r="W1793" s="1" t="e">
        <f t="shared" si="195"/>
        <v>#VALUE!</v>
      </c>
      <c r="Z1793" s="1" t="s">
        <v>205</v>
      </c>
      <c r="AA1793" s="1">
        <v>303101</v>
      </c>
    </row>
    <row r="1794" spans="5:27" x14ac:dyDescent="0.2">
      <c r="E1794" s="4" t="e">
        <f t="shared" si="196"/>
        <v>#VALUE!</v>
      </c>
      <c r="G1794" s="9" t="e">
        <f t="shared" si="197"/>
        <v>#VALUE!</v>
      </c>
      <c r="H1794" s="9" t="s">
        <v>205</v>
      </c>
      <c r="I1794" s="22" t="str">
        <f t="shared" si="198"/>
        <v>676405</v>
      </c>
      <c r="J1794" s="22">
        <f t="shared" si="194"/>
        <v>0</v>
      </c>
      <c r="K1794" s="22"/>
      <c r="L1794" s="23"/>
      <c r="M1794" s="22"/>
      <c r="N1794" s="23"/>
      <c r="O1794" s="24"/>
      <c r="P1794" s="24"/>
      <c r="Q1794" s="24"/>
      <c r="R1794" s="24"/>
      <c r="S1794" s="24"/>
      <c r="T1794" s="24"/>
      <c r="U1794" s="41" t="str">
        <f t="shared" si="199"/>
        <v>FacultyTravel, Conferences, Conventions</v>
      </c>
      <c r="V1794" s="48">
        <f>Budget!O118</f>
        <v>0</v>
      </c>
      <c r="W1794" s="1" t="e">
        <f t="shared" si="195"/>
        <v>#VALUE!</v>
      </c>
      <c r="Z1794" s="1" t="s">
        <v>205</v>
      </c>
      <c r="AA1794" s="1">
        <v>303101</v>
      </c>
    </row>
    <row r="1795" spans="5:27" x14ac:dyDescent="0.2">
      <c r="E1795" s="4" t="e">
        <f t="shared" si="196"/>
        <v>#VALUE!</v>
      </c>
      <c r="G1795" s="9" t="e">
        <f t="shared" si="197"/>
        <v>#VALUE!</v>
      </c>
      <c r="H1795" s="9" t="s">
        <v>205</v>
      </c>
      <c r="I1795" s="22" t="str">
        <f t="shared" si="198"/>
        <v>676701</v>
      </c>
      <c r="J1795" s="22">
        <f t="shared" si="194"/>
        <v>0</v>
      </c>
      <c r="K1795" s="22"/>
      <c r="L1795" s="23"/>
      <c r="M1795" s="22"/>
      <c r="N1795" s="23"/>
      <c r="O1795" s="24"/>
      <c r="P1795" s="24"/>
      <c r="Q1795" s="24"/>
      <c r="R1795" s="24"/>
      <c r="S1795" s="24"/>
      <c r="T1795" s="24"/>
      <c r="U1795" s="41" t="str">
        <f t="shared" si="199"/>
        <v>General Instructional Equipment &amp; Furnishings</v>
      </c>
      <c r="V1795" s="48">
        <f>Budget!O119</f>
        <v>0</v>
      </c>
      <c r="W1795" s="1" t="e">
        <f t="shared" si="195"/>
        <v>#VALUE!</v>
      </c>
      <c r="Z1795" s="1" t="s">
        <v>205</v>
      </c>
      <c r="AA1795" s="1">
        <v>303101</v>
      </c>
    </row>
    <row r="1796" spans="5:27" x14ac:dyDescent="0.2">
      <c r="E1796" s="4" t="e">
        <f t="shared" si="196"/>
        <v>#VALUE!</v>
      </c>
      <c r="G1796" s="9" t="e">
        <f t="shared" si="197"/>
        <v>#VALUE!</v>
      </c>
      <c r="H1796" s="9" t="s">
        <v>205</v>
      </c>
      <c r="I1796" s="22" t="str">
        <f t="shared" si="198"/>
        <v>696303</v>
      </c>
      <c r="J1796" s="22">
        <f t="shared" si="194"/>
        <v>0</v>
      </c>
      <c r="K1796" s="22"/>
      <c r="L1796" s="23"/>
      <c r="M1796" s="22"/>
      <c r="N1796" s="23"/>
      <c r="O1796" s="24"/>
      <c r="P1796" s="24"/>
      <c r="Q1796" s="24"/>
      <c r="R1796" s="24"/>
      <c r="S1796" s="24"/>
      <c r="T1796" s="24"/>
      <c r="U1796" s="41" t="str">
        <f t="shared" si="199"/>
        <v>Books and Periodicals</v>
      </c>
      <c r="V1796" s="48">
        <f>Budget!O120</f>
        <v>0</v>
      </c>
      <c r="W1796" s="1" t="e">
        <f t="shared" si="195"/>
        <v>#VALUE!</v>
      </c>
      <c r="Z1796" s="1" t="s">
        <v>205</v>
      </c>
      <c r="AA1796" s="1">
        <v>303101</v>
      </c>
    </row>
    <row r="1797" spans="5:27" x14ac:dyDescent="0.2">
      <c r="E1797" s="4" t="e">
        <f t="shared" si="196"/>
        <v>#VALUE!</v>
      </c>
      <c r="G1797" s="9" t="e">
        <f t="shared" si="197"/>
        <v>#VALUE!</v>
      </c>
      <c r="H1797" s="9" t="s">
        <v>205</v>
      </c>
      <c r="I1797" s="22" t="str">
        <f t="shared" si="198"/>
        <v>696308</v>
      </c>
      <c r="J1797" s="22">
        <f t="shared" si="194"/>
        <v>0</v>
      </c>
      <c r="K1797" s="22"/>
      <c r="L1797" s="23"/>
      <c r="M1797" s="22"/>
      <c r="N1797" s="23"/>
      <c r="O1797" s="24"/>
      <c r="P1797" s="24"/>
      <c r="Q1797" s="24"/>
      <c r="R1797" s="24"/>
      <c r="S1797" s="24"/>
      <c r="T1797" s="24"/>
      <c r="U1797" s="41" t="str">
        <f t="shared" si="199"/>
        <v>Technology Services / Supplies</v>
      </c>
      <c r="V1797" s="48">
        <f>Budget!O121</f>
        <v>0</v>
      </c>
      <c r="W1797" s="1" t="e">
        <f t="shared" si="195"/>
        <v>#VALUE!</v>
      </c>
      <c r="Z1797" s="1" t="s">
        <v>205</v>
      </c>
      <c r="AA1797" s="1">
        <v>303101</v>
      </c>
    </row>
    <row r="1798" spans="5:27" x14ac:dyDescent="0.2">
      <c r="E1798" s="4" t="e">
        <f t="shared" si="196"/>
        <v>#VALUE!</v>
      </c>
      <c r="G1798" s="9" t="e">
        <f t="shared" si="197"/>
        <v>#VALUE!</v>
      </c>
      <c r="H1798" s="9" t="s">
        <v>205</v>
      </c>
      <c r="I1798" s="22" t="str">
        <f t="shared" si="198"/>
        <v>696350</v>
      </c>
      <c r="J1798" s="22">
        <f t="shared" si="194"/>
        <v>0</v>
      </c>
      <c r="K1798" s="22"/>
      <c r="L1798" s="23"/>
      <c r="M1798" s="22"/>
      <c r="N1798" s="23"/>
      <c r="O1798" s="24"/>
      <c r="P1798" s="24"/>
      <c r="Q1798" s="24"/>
      <c r="R1798" s="24"/>
      <c r="S1798" s="24"/>
      <c r="T1798" s="24"/>
      <c r="U1798" s="41" t="str">
        <f t="shared" si="199"/>
        <v>Miscellaneous Library / Media Expenditures</v>
      </c>
      <c r="V1798" s="48">
        <f>Budget!O122</f>
        <v>0</v>
      </c>
      <c r="W1798" s="1" t="e">
        <f t="shared" si="195"/>
        <v>#VALUE!</v>
      </c>
      <c r="Z1798" s="1" t="s">
        <v>205</v>
      </c>
      <c r="AA1798" s="1">
        <v>303101</v>
      </c>
    </row>
    <row r="1799" spans="5:27" x14ac:dyDescent="0.2">
      <c r="E1799" s="4" t="e">
        <f t="shared" si="196"/>
        <v>#VALUE!</v>
      </c>
      <c r="G1799" s="9" t="e">
        <f t="shared" si="197"/>
        <v>#VALUE!</v>
      </c>
      <c r="H1799" s="9" t="s">
        <v>205</v>
      </c>
      <c r="I1799" s="22" t="str">
        <f t="shared" si="198"/>
        <v>696701</v>
      </c>
      <c r="J1799" s="22">
        <f t="shared" si="194"/>
        <v>0</v>
      </c>
      <c r="K1799" s="22"/>
      <c r="L1799" s="23"/>
      <c r="M1799" s="22"/>
      <c r="N1799" s="23"/>
      <c r="O1799" s="24"/>
      <c r="P1799" s="24"/>
      <c r="Q1799" s="24"/>
      <c r="R1799" s="24"/>
      <c r="S1799" s="24"/>
      <c r="T1799" s="24"/>
      <c r="U1799" s="41" t="str">
        <f t="shared" si="199"/>
        <v>Minor Technology Equipment</v>
      </c>
      <c r="V1799" s="48">
        <f>Budget!O123</f>
        <v>0</v>
      </c>
      <c r="W1799" s="1" t="e">
        <f t="shared" si="195"/>
        <v>#VALUE!</v>
      </c>
      <c r="Z1799" s="1" t="s">
        <v>205</v>
      </c>
      <c r="AA1799" s="1">
        <v>303101</v>
      </c>
    </row>
    <row r="1800" spans="5:27" x14ac:dyDescent="0.2">
      <c r="E1800" s="4" t="e">
        <f t="shared" si="196"/>
        <v>#VALUE!</v>
      </c>
      <c r="G1800" s="9" t="e">
        <f t="shared" si="197"/>
        <v>#VALUE!</v>
      </c>
      <c r="H1800" s="9" t="s">
        <v>205</v>
      </c>
      <c r="I1800" s="22" t="str">
        <f t="shared" si="198"/>
        <v>716004</v>
      </c>
      <c r="J1800" s="22">
        <f t="shared" si="194"/>
        <v>0</v>
      </c>
      <c r="K1800" s="22"/>
      <c r="L1800" s="23"/>
      <c r="M1800" s="22"/>
      <c r="N1800" s="23"/>
      <c r="O1800" s="24"/>
      <c r="P1800" s="24"/>
      <c r="Q1800" s="24"/>
      <c r="R1800" s="24"/>
      <c r="S1800" s="24"/>
      <c r="T1800" s="24"/>
      <c r="U1800" s="41" t="str">
        <f t="shared" si="199"/>
        <v>Maintenance/Janitorial Salaries</v>
      </c>
      <c r="V1800" s="48">
        <f>Budget!O124</f>
        <v>0</v>
      </c>
      <c r="W1800" s="1" t="e">
        <f t="shared" si="195"/>
        <v>#VALUE!</v>
      </c>
      <c r="Z1800" s="1" t="s">
        <v>205</v>
      </c>
      <c r="AA1800" s="1">
        <v>303101</v>
      </c>
    </row>
    <row r="1801" spans="5:27" x14ac:dyDescent="0.2">
      <c r="E1801" s="4" t="e">
        <f t="shared" si="196"/>
        <v>#VALUE!</v>
      </c>
      <c r="G1801" s="9" t="e">
        <f t="shared" si="197"/>
        <v>#VALUE!</v>
      </c>
      <c r="H1801" s="9" t="s">
        <v>205</v>
      </c>
      <c r="I1801" s="22" t="str">
        <f t="shared" si="198"/>
        <v>716101</v>
      </c>
      <c r="J1801" s="22">
        <f t="shared" si="194"/>
        <v>0</v>
      </c>
      <c r="K1801" s="22"/>
      <c r="L1801" s="23"/>
      <c r="M1801" s="22"/>
      <c r="N1801" s="23"/>
      <c r="O1801" s="24"/>
      <c r="P1801" s="24"/>
      <c r="Q1801" s="24"/>
      <c r="R1801" s="24"/>
      <c r="S1801" s="24"/>
      <c r="T1801" s="24"/>
      <c r="U1801" s="41" t="str">
        <f t="shared" si="199"/>
        <v>SS Taxes, Employer Share - Maintenance</v>
      </c>
      <c r="V1801" s="48">
        <f>Budget!O125</f>
        <v>0</v>
      </c>
      <c r="W1801" s="1" t="e">
        <f t="shared" si="195"/>
        <v>#VALUE!</v>
      </c>
      <c r="Z1801" s="1" t="s">
        <v>205</v>
      </c>
      <c r="AA1801" s="1">
        <v>303101</v>
      </c>
    </row>
    <row r="1802" spans="5:27" x14ac:dyDescent="0.2">
      <c r="E1802" s="4" t="e">
        <f t="shared" si="196"/>
        <v>#VALUE!</v>
      </c>
      <c r="G1802" s="9" t="e">
        <f t="shared" si="197"/>
        <v>#VALUE!</v>
      </c>
      <c r="H1802" s="9" t="s">
        <v>205</v>
      </c>
      <c r="I1802" s="22" t="str">
        <f t="shared" si="198"/>
        <v>716102</v>
      </c>
      <c r="J1802" s="22">
        <f t="shared" si="194"/>
        <v>0</v>
      </c>
      <c r="K1802" s="22"/>
      <c r="L1802" s="23"/>
      <c r="M1802" s="22"/>
      <c r="N1802" s="23"/>
      <c r="O1802" s="24"/>
      <c r="P1802" s="24"/>
      <c r="Q1802" s="24"/>
      <c r="R1802" s="24"/>
      <c r="S1802" s="24"/>
      <c r="T1802" s="24"/>
      <c r="U1802" s="41" t="str">
        <f t="shared" si="199"/>
        <v>Life &amp; Disability Insurance - Maintenance</v>
      </c>
      <c r="V1802" s="48">
        <f>Budget!O126</f>
        <v>0</v>
      </c>
      <c r="W1802" s="1" t="e">
        <f t="shared" si="195"/>
        <v>#VALUE!</v>
      </c>
      <c r="Z1802" s="1" t="s">
        <v>205</v>
      </c>
      <c r="AA1802" s="1">
        <v>303101</v>
      </c>
    </row>
    <row r="1803" spans="5:27" x14ac:dyDescent="0.2">
      <c r="E1803" s="4" t="e">
        <f t="shared" si="196"/>
        <v>#VALUE!</v>
      </c>
      <c r="G1803" s="9" t="e">
        <f t="shared" si="197"/>
        <v>#VALUE!</v>
      </c>
      <c r="H1803" s="9" t="s">
        <v>205</v>
      </c>
      <c r="I1803" s="22" t="str">
        <f t="shared" si="198"/>
        <v>716106</v>
      </c>
      <c r="J1803" s="22">
        <f t="shared" si="194"/>
        <v>0</v>
      </c>
      <c r="K1803" s="22"/>
      <c r="L1803" s="23"/>
      <c r="M1803" s="22"/>
      <c r="N1803" s="23"/>
      <c r="O1803" s="24"/>
      <c r="P1803" s="24"/>
      <c r="Q1803" s="24"/>
      <c r="R1803" s="24"/>
      <c r="S1803" s="24"/>
      <c r="T1803" s="24"/>
      <c r="U1803" s="41" t="str">
        <f t="shared" si="199"/>
        <v>Retirement - Maintenance</v>
      </c>
      <c r="V1803" s="48">
        <f>Budget!O127</f>
        <v>0</v>
      </c>
      <c r="W1803" s="1" t="e">
        <f t="shared" si="195"/>
        <v>#VALUE!</v>
      </c>
      <c r="Z1803" s="1" t="s">
        <v>205</v>
      </c>
      <c r="AA1803" s="1">
        <v>303101</v>
      </c>
    </row>
    <row r="1804" spans="5:27" x14ac:dyDescent="0.2">
      <c r="E1804" s="4" t="e">
        <f t="shared" si="196"/>
        <v>#VALUE!</v>
      </c>
      <c r="G1804" s="9" t="e">
        <f t="shared" si="197"/>
        <v>#VALUE!</v>
      </c>
      <c r="H1804" s="9" t="s">
        <v>205</v>
      </c>
      <c r="I1804" s="22" t="str">
        <f t="shared" si="198"/>
        <v>716111</v>
      </c>
      <c r="J1804" s="22">
        <f t="shared" si="194"/>
        <v>0</v>
      </c>
      <c r="K1804" s="22"/>
      <c r="L1804" s="23"/>
      <c r="M1804" s="22"/>
      <c r="N1804" s="23"/>
      <c r="O1804" s="24"/>
      <c r="P1804" s="24"/>
      <c r="Q1804" s="24"/>
      <c r="R1804" s="24"/>
      <c r="S1804" s="24"/>
      <c r="T1804" s="24"/>
      <c r="U1804" s="41" t="str">
        <f t="shared" si="199"/>
        <v>Health Insurance - Maintenance</v>
      </c>
      <c r="V1804" s="48">
        <f>Budget!O128</f>
        <v>0</v>
      </c>
      <c r="W1804" s="1" t="e">
        <f t="shared" si="195"/>
        <v>#VALUE!</v>
      </c>
      <c r="Z1804" s="1" t="s">
        <v>205</v>
      </c>
      <c r="AA1804" s="1">
        <v>303101</v>
      </c>
    </row>
    <row r="1805" spans="5:27" x14ac:dyDescent="0.2">
      <c r="E1805" s="4" t="e">
        <f t="shared" si="196"/>
        <v>#VALUE!</v>
      </c>
      <c r="G1805" s="9" t="e">
        <f t="shared" si="197"/>
        <v>#VALUE!</v>
      </c>
      <c r="H1805" s="9" t="s">
        <v>205</v>
      </c>
      <c r="I1805" s="22" t="str">
        <f t="shared" si="198"/>
        <v>736350</v>
      </c>
      <c r="J1805" s="22">
        <f t="shared" si="194"/>
        <v>0</v>
      </c>
      <c r="K1805" s="22"/>
      <c r="L1805" s="23"/>
      <c r="M1805" s="22"/>
      <c r="N1805" s="23"/>
      <c r="O1805" s="24"/>
      <c r="P1805" s="24"/>
      <c r="Q1805" s="24"/>
      <c r="R1805" s="24"/>
      <c r="S1805" s="24"/>
      <c r="T1805" s="24"/>
      <c r="U1805" s="41" t="str">
        <f t="shared" si="199"/>
        <v>Miscellaneous Facility Operation Expenditures</v>
      </c>
      <c r="V1805" s="48">
        <f>Budget!O129</f>
        <v>0</v>
      </c>
      <c r="W1805" s="1" t="e">
        <f t="shared" si="195"/>
        <v>#VALUE!</v>
      </c>
      <c r="Z1805" s="1" t="s">
        <v>205</v>
      </c>
      <c r="AA1805" s="1">
        <v>303101</v>
      </c>
    </row>
    <row r="1806" spans="5:27" x14ac:dyDescent="0.2">
      <c r="E1806" s="4" t="e">
        <f t="shared" si="196"/>
        <v>#VALUE!</v>
      </c>
      <c r="G1806" s="9" t="e">
        <f t="shared" si="197"/>
        <v>#VALUE!</v>
      </c>
      <c r="H1806" s="9" t="s">
        <v>205</v>
      </c>
      <c r="I1806" s="22" t="str">
        <f t="shared" si="198"/>
        <v>736701</v>
      </c>
      <c r="J1806" s="22">
        <f t="shared" si="194"/>
        <v>0</v>
      </c>
      <c r="K1806" s="22"/>
      <c r="L1806" s="23"/>
      <c r="M1806" s="22"/>
      <c r="N1806" s="23"/>
      <c r="O1806" s="24"/>
      <c r="P1806" s="24"/>
      <c r="Q1806" s="24"/>
      <c r="R1806" s="24"/>
      <c r="S1806" s="24"/>
      <c r="T1806" s="24"/>
      <c r="U1806" s="41" t="str">
        <f t="shared" si="199"/>
        <v>Facility Equipment</v>
      </c>
      <c r="V1806" s="48">
        <f>Budget!O130</f>
        <v>0</v>
      </c>
      <c r="W1806" s="1" t="e">
        <f t="shared" si="195"/>
        <v>#VALUE!</v>
      </c>
      <c r="Z1806" s="1" t="s">
        <v>205</v>
      </c>
      <c r="AA1806" s="1">
        <v>303101</v>
      </c>
    </row>
    <row r="1807" spans="5:27" x14ac:dyDescent="0.2">
      <c r="E1807" s="4" t="e">
        <f t="shared" si="196"/>
        <v>#VALUE!</v>
      </c>
      <c r="G1807" s="9" t="e">
        <f t="shared" si="197"/>
        <v>#VALUE!</v>
      </c>
      <c r="H1807" s="9" t="s">
        <v>205</v>
      </c>
      <c r="I1807" s="22" t="str">
        <f t="shared" si="198"/>
        <v>736802</v>
      </c>
      <c r="J1807" s="22">
        <f t="shared" si="194"/>
        <v>0</v>
      </c>
      <c r="K1807" s="22"/>
      <c r="L1807" s="23"/>
      <c r="M1807" s="22"/>
      <c r="N1807" s="23"/>
      <c r="O1807" s="24"/>
      <c r="P1807" s="24"/>
      <c r="Q1807" s="24"/>
      <c r="R1807" s="24"/>
      <c r="S1807" s="24"/>
      <c r="T1807" s="24"/>
      <c r="U1807" s="41" t="str">
        <f t="shared" si="199"/>
        <v>Utilities</v>
      </c>
      <c r="V1807" s="48">
        <f>Budget!O131</f>
        <v>0</v>
      </c>
      <c r="W1807" s="1" t="e">
        <f t="shared" si="195"/>
        <v>#VALUE!</v>
      </c>
      <c r="Z1807" s="1" t="s">
        <v>205</v>
      </c>
      <c r="AA1807" s="1">
        <v>303101</v>
      </c>
    </row>
    <row r="1808" spans="5:27" x14ac:dyDescent="0.2">
      <c r="E1808" s="4" t="e">
        <f t="shared" si="196"/>
        <v>#VALUE!</v>
      </c>
      <c r="G1808" s="9" t="e">
        <f t="shared" si="197"/>
        <v>#VALUE!</v>
      </c>
      <c r="H1808" s="9" t="s">
        <v>205</v>
      </c>
      <c r="I1808" s="22" t="str">
        <f t="shared" si="198"/>
        <v>736803</v>
      </c>
      <c r="J1808" s="22">
        <f t="shared" si="194"/>
        <v>0</v>
      </c>
      <c r="K1808" s="22"/>
      <c r="L1808" s="23"/>
      <c r="M1808" s="22"/>
      <c r="N1808" s="23"/>
      <c r="O1808" s="24"/>
      <c r="P1808" s="24"/>
      <c r="Q1808" s="24"/>
      <c r="R1808" s="24"/>
      <c r="S1808" s="24"/>
      <c r="T1808" s="24"/>
      <c r="U1808" s="41" t="str">
        <f t="shared" si="199"/>
        <v>General Repairs and Maintenance</v>
      </c>
      <c r="V1808" s="48">
        <f>Budget!O132</f>
        <v>0</v>
      </c>
      <c r="W1808" s="1" t="e">
        <f t="shared" si="195"/>
        <v>#VALUE!</v>
      </c>
      <c r="Z1808" s="1" t="s">
        <v>205</v>
      </c>
      <c r="AA1808" s="1">
        <v>303101</v>
      </c>
    </row>
    <row r="1809" spans="5:27" x14ac:dyDescent="0.2">
      <c r="E1809" s="4" t="e">
        <f t="shared" si="196"/>
        <v>#VALUE!</v>
      </c>
      <c r="G1809" s="9" t="e">
        <f t="shared" si="197"/>
        <v>#VALUE!</v>
      </c>
      <c r="H1809" s="9" t="s">
        <v>205</v>
      </c>
      <c r="I1809" s="22" t="str">
        <f t="shared" si="198"/>
        <v>736804</v>
      </c>
      <c r="J1809" s="22">
        <f t="shared" si="194"/>
        <v>0</v>
      </c>
      <c r="K1809" s="22"/>
      <c r="L1809" s="23"/>
      <c r="M1809" s="22"/>
      <c r="N1809" s="23"/>
      <c r="O1809" s="24"/>
      <c r="P1809" s="24"/>
      <c r="Q1809" s="24"/>
      <c r="R1809" s="24"/>
      <c r="S1809" s="24"/>
      <c r="T1809" s="24"/>
      <c r="U1809" s="41" t="str">
        <f t="shared" si="199"/>
        <v>Contracted Services / Janitorial Services</v>
      </c>
      <c r="V1809" s="48">
        <f>Budget!O133</f>
        <v>0</v>
      </c>
      <c r="W1809" s="1" t="e">
        <f t="shared" si="195"/>
        <v>#VALUE!</v>
      </c>
      <c r="Z1809" s="1" t="s">
        <v>205</v>
      </c>
      <c r="AA1809" s="1">
        <v>303101</v>
      </c>
    </row>
    <row r="1810" spans="5:27" x14ac:dyDescent="0.2">
      <c r="E1810" s="4" t="e">
        <f t="shared" si="196"/>
        <v>#VALUE!</v>
      </c>
      <c r="G1810" s="9" t="e">
        <f t="shared" si="197"/>
        <v>#VALUE!</v>
      </c>
      <c r="H1810" s="9" t="s">
        <v>205</v>
      </c>
      <c r="I1810" s="22" t="str">
        <f t="shared" si="198"/>
        <v>736811</v>
      </c>
      <c r="J1810" s="22">
        <f t="shared" si="194"/>
        <v>0</v>
      </c>
      <c r="K1810" s="22"/>
      <c r="L1810" s="23"/>
      <c r="M1810" s="22"/>
      <c r="N1810" s="23"/>
      <c r="O1810" s="24"/>
      <c r="P1810" s="24"/>
      <c r="Q1810" s="24"/>
      <c r="R1810" s="24"/>
      <c r="S1810" s="24"/>
      <c r="T1810" s="24"/>
      <c r="U1810" s="41" t="str">
        <f t="shared" si="199"/>
        <v>Facility and Maintenance Supplies</v>
      </c>
      <c r="V1810" s="48">
        <f>Budget!O134</f>
        <v>0</v>
      </c>
      <c r="W1810" s="1" t="e">
        <f t="shared" si="195"/>
        <v>#VALUE!</v>
      </c>
      <c r="Z1810" s="1" t="s">
        <v>205</v>
      </c>
      <c r="AA1810" s="1">
        <v>303101</v>
      </c>
    </row>
    <row r="1811" spans="5:27" x14ac:dyDescent="0.2">
      <c r="E1811" s="4" t="e">
        <f t="shared" si="196"/>
        <v>#VALUE!</v>
      </c>
      <c r="G1811" s="9" t="e">
        <f t="shared" si="197"/>
        <v>#VALUE!</v>
      </c>
      <c r="H1811" s="9" t="s">
        <v>205</v>
      </c>
      <c r="I1811" s="22" t="str">
        <f t="shared" si="198"/>
        <v>736824</v>
      </c>
      <c r="J1811" s="22">
        <f t="shared" si="194"/>
        <v>0</v>
      </c>
      <c r="K1811" s="22"/>
      <c r="L1811" s="23"/>
      <c r="M1811" s="22"/>
      <c r="N1811" s="23"/>
      <c r="O1811" s="24"/>
      <c r="P1811" s="24"/>
      <c r="Q1811" s="24"/>
      <c r="R1811" s="24"/>
      <c r="S1811" s="24"/>
      <c r="T1811" s="24"/>
      <c r="U1811" s="41" t="str">
        <f t="shared" si="199"/>
        <v>School Property Insurance</v>
      </c>
      <c r="V1811" s="48">
        <f>Budget!O135</f>
        <v>0</v>
      </c>
      <c r="W1811" s="1" t="e">
        <f t="shared" si="195"/>
        <v>#VALUE!</v>
      </c>
      <c r="Z1811" s="1" t="s">
        <v>205</v>
      </c>
      <c r="AA1811" s="1">
        <v>303101</v>
      </c>
    </row>
    <row r="1812" spans="5:27" x14ac:dyDescent="0.2">
      <c r="E1812" s="4" t="e">
        <f t="shared" si="196"/>
        <v>#VALUE!</v>
      </c>
      <c r="G1812" s="9" t="e">
        <f t="shared" si="197"/>
        <v>#VALUE!</v>
      </c>
      <c r="H1812" s="9" t="s">
        <v>205</v>
      </c>
      <c r="I1812" s="22" t="str">
        <f t="shared" si="198"/>
        <v>746103</v>
      </c>
      <c r="J1812" s="22">
        <f t="shared" si="194"/>
        <v>0</v>
      </c>
      <c r="K1812" s="22"/>
      <c r="L1812" s="23"/>
      <c r="M1812" s="22"/>
      <c r="N1812" s="23"/>
      <c r="O1812" s="24"/>
      <c r="P1812" s="24"/>
      <c r="Q1812" s="24"/>
      <c r="R1812" s="24"/>
      <c r="S1812" s="24"/>
      <c r="T1812" s="24"/>
      <c r="U1812" s="41" t="str">
        <f t="shared" si="199"/>
        <v>Workers' Compensation Insurance</v>
      </c>
      <c r="V1812" s="48">
        <f>Budget!O136</f>
        <v>0</v>
      </c>
      <c r="W1812" s="1" t="e">
        <f t="shared" si="195"/>
        <v>#VALUE!</v>
      </c>
      <c r="Z1812" s="1" t="s">
        <v>205</v>
      </c>
      <c r="AA1812" s="1">
        <v>303101</v>
      </c>
    </row>
    <row r="1813" spans="5:27" x14ac:dyDescent="0.2">
      <c r="E1813" s="4" t="e">
        <f t="shared" si="196"/>
        <v>#VALUE!</v>
      </c>
      <c r="G1813" s="9" t="e">
        <f t="shared" si="197"/>
        <v>#VALUE!</v>
      </c>
      <c r="H1813" s="9" t="s">
        <v>205</v>
      </c>
      <c r="I1813" s="22" t="str">
        <f t="shared" si="198"/>
        <v>746502</v>
      </c>
      <c r="J1813" s="22">
        <f t="shared" si="194"/>
        <v>0</v>
      </c>
      <c r="K1813" s="22"/>
      <c r="L1813" s="23"/>
      <c r="M1813" s="22"/>
      <c r="N1813" s="23"/>
      <c r="O1813" s="24"/>
      <c r="P1813" s="24"/>
      <c r="Q1813" s="24"/>
      <c r="R1813" s="24"/>
      <c r="S1813" s="24"/>
      <c r="T1813" s="24"/>
      <c r="U1813" s="41" t="str">
        <f t="shared" si="199"/>
        <v>Vehicles</v>
      </c>
      <c r="V1813" s="48">
        <f>Budget!O137</f>
        <v>0</v>
      </c>
      <c r="W1813" s="1" t="e">
        <f t="shared" ref="W1813:W1844" si="200">$H$6</f>
        <v>#VALUE!</v>
      </c>
      <c r="Z1813" s="1" t="s">
        <v>205</v>
      </c>
      <c r="AA1813" s="1">
        <v>303101</v>
      </c>
    </row>
    <row r="1814" spans="5:27" x14ac:dyDescent="0.2">
      <c r="E1814" s="4" t="e">
        <f t="shared" si="196"/>
        <v>#VALUE!</v>
      </c>
      <c r="G1814" s="9" t="e">
        <f t="shared" si="197"/>
        <v>#VALUE!</v>
      </c>
      <c r="H1814" s="9" t="s">
        <v>205</v>
      </c>
      <c r="I1814" s="22" t="str">
        <f t="shared" si="198"/>
        <v>746505</v>
      </c>
      <c r="J1814" s="22">
        <f t="shared" ref="J1814:J1857" si="201">$D$4</f>
        <v>0</v>
      </c>
      <c r="K1814" s="22"/>
      <c r="L1814" s="23"/>
      <c r="M1814" s="22"/>
      <c r="N1814" s="23"/>
      <c r="O1814" s="24"/>
      <c r="P1814" s="24"/>
      <c r="Q1814" s="24"/>
      <c r="R1814" s="24"/>
      <c r="S1814" s="24"/>
      <c r="T1814" s="24"/>
      <c r="U1814" s="41" t="str">
        <f t="shared" si="199"/>
        <v>Automobile Insurance</v>
      </c>
      <c r="V1814" s="48">
        <f>Budget!O138</f>
        <v>0</v>
      </c>
      <c r="W1814" s="1" t="e">
        <f t="shared" si="200"/>
        <v>#VALUE!</v>
      </c>
      <c r="Z1814" s="1" t="s">
        <v>205</v>
      </c>
      <c r="AA1814" s="1">
        <v>303101</v>
      </c>
    </row>
    <row r="1815" spans="5:27" x14ac:dyDescent="0.2">
      <c r="E1815" s="4" t="e">
        <f t="shared" si="196"/>
        <v>#VALUE!</v>
      </c>
      <c r="G1815" s="9" t="e">
        <f t="shared" si="197"/>
        <v>#VALUE!</v>
      </c>
      <c r="H1815" s="9" t="s">
        <v>205</v>
      </c>
      <c r="I1815" s="22" t="str">
        <f t="shared" si="198"/>
        <v>746520</v>
      </c>
      <c r="J1815" s="22">
        <f t="shared" si="201"/>
        <v>0</v>
      </c>
      <c r="K1815" s="22"/>
      <c r="L1815" s="23"/>
      <c r="M1815" s="22"/>
      <c r="N1815" s="23"/>
      <c r="O1815" s="24"/>
      <c r="P1815" s="24"/>
      <c r="Q1815" s="24"/>
      <c r="R1815" s="24"/>
      <c r="S1815" s="24"/>
      <c r="T1815" s="24"/>
      <c r="U1815" s="41" t="str">
        <f t="shared" si="199"/>
        <v>Depreciation Expense</v>
      </c>
      <c r="V1815" s="48">
        <f>Budget!O139</f>
        <v>0</v>
      </c>
      <c r="W1815" s="1" t="e">
        <f t="shared" si="200"/>
        <v>#VALUE!</v>
      </c>
      <c r="Z1815" s="1" t="s">
        <v>205</v>
      </c>
      <c r="AA1815" s="1">
        <v>303101</v>
      </c>
    </row>
    <row r="1816" spans="5:27" x14ac:dyDescent="0.2">
      <c r="E1816" s="4" t="e">
        <f t="shared" si="196"/>
        <v>#VALUE!</v>
      </c>
      <c r="G1816" s="9" t="e">
        <f t="shared" si="197"/>
        <v>#VALUE!</v>
      </c>
      <c r="H1816" s="9" t="s">
        <v>205</v>
      </c>
      <c r="I1816" s="22" t="str">
        <f t="shared" si="198"/>
        <v>756004</v>
      </c>
      <c r="J1816" s="22">
        <f t="shared" si="201"/>
        <v>0</v>
      </c>
      <c r="K1816" s="22"/>
      <c r="L1816" s="23"/>
      <c r="M1816" s="22"/>
      <c r="N1816" s="23"/>
      <c r="O1816" s="24"/>
      <c r="P1816" s="24"/>
      <c r="Q1816" s="24"/>
      <c r="R1816" s="24"/>
      <c r="S1816" s="24"/>
      <c r="T1816" s="24"/>
      <c r="U1816" s="41" t="str">
        <f t="shared" si="199"/>
        <v>Extracurricular Salaries</v>
      </c>
      <c r="V1816" s="48">
        <f>Budget!O140</f>
        <v>0</v>
      </c>
      <c r="W1816" s="1" t="e">
        <f t="shared" si="200"/>
        <v>#VALUE!</v>
      </c>
      <c r="Z1816" s="1" t="s">
        <v>205</v>
      </c>
      <c r="AA1816" s="1">
        <v>303101</v>
      </c>
    </row>
    <row r="1817" spans="5:27" x14ac:dyDescent="0.2">
      <c r="E1817" s="4" t="e">
        <f t="shared" si="196"/>
        <v>#VALUE!</v>
      </c>
      <c r="G1817" s="9" t="e">
        <f t="shared" si="197"/>
        <v>#VALUE!</v>
      </c>
      <c r="H1817" s="9" t="s">
        <v>205</v>
      </c>
      <c r="I1817" s="22" t="str">
        <f t="shared" si="198"/>
        <v>756101</v>
      </c>
      <c r="J1817" s="22">
        <f t="shared" si="201"/>
        <v>0</v>
      </c>
      <c r="K1817" s="22"/>
      <c r="L1817" s="23"/>
      <c r="M1817" s="22"/>
      <c r="N1817" s="23"/>
      <c r="O1817" s="24"/>
      <c r="P1817" s="24"/>
      <c r="Q1817" s="24"/>
      <c r="R1817" s="24"/>
      <c r="S1817" s="24"/>
      <c r="T1817" s="24"/>
      <c r="U1817" s="41" t="str">
        <f t="shared" si="199"/>
        <v>SS Taxes, Employer Share - Extracurricular</v>
      </c>
      <c r="V1817" s="48">
        <f>Budget!O141</f>
        <v>0</v>
      </c>
      <c r="W1817" s="1" t="e">
        <f t="shared" si="200"/>
        <v>#VALUE!</v>
      </c>
      <c r="Z1817" s="1" t="s">
        <v>205</v>
      </c>
      <c r="AA1817" s="1">
        <v>303101</v>
      </c>
    </row>
    <row r="1818" spans="5:27" x14ac:dyDescent="0.2">
      <c r="E1818" s="4" t="e">
        <f t="shared" ref="E1818:E1881" si="202">DATE(YEAR(E1650),MONTH(E1650)+1,DAY(E1650))</f>
        <v>#VALUE!</v>
      </c>
      <c r="G1818" s="9" t="e">
        <f t="shared" si="197"/>
        <v>#VALUE!</v>
      </c>
      <c r="H1818" s="9" t="s">
        <v>205</v>
      </c>
      <c r="I1818" s="22" t="str">
        <f t="shared" si="198"/>
        <v>756102</v>
      </c>
      <c r="J1818" s="22">
        <f t="shared" si="201"/>
        <v>0</v>
      </c>
      <c r="K1818" s="22"/>
      <c r="L1818" s="23"/>
      <c r="M1818" s="22"/>
      <c r="N1818" s="23"/>
      <c r="O1818" s="24"/>
      <c r="P1818" s="24"/>
      <c r="Q1818" s="24"/>
      <c r="R1818" s="24"/>
      <c r="S1818" s="24"/>
      <c r="T1818" s="24"/>
      <c r="U1818" s="41" t="str">
        <f t="shared" si="199"/>
        <v>Life &amp; Disability Insurance - Extracurricular</v>
      </c>
      <c r="V1818" s="48">
        <f>Budget!O142</f>
        <v>0</v>
      </c>
      <c r="W1818" s="1" t="e">
        <f t="shared" si="200"/>
        <v>#VALUE!</v>
      </c>
      <c r="Z1818" s="1" t="s">
        <v>205</v>
      </c>
      <c r="AA1818" s="1">
        <v>303101</v>
      </c>
    </row>
    <row r="1819" spans="5:27" x14ac:dyDescent="0.2">
      <c r="E1819" s="4" t="e">
        <f t="shared" si="202"/>
        <v>#VALUE!</v>
      </c>
      <c r="G1819" s="9" t="e">
        <f t="shared" si="197"/>
        <v>#VALUE!</v>
      </c>
      <c r="H1819" s="9" t="s">
        <v>205</v>
      </c>
      <c r="I1819" s="22" t="str">
        <f t="shared" si="198"/>
        <v>756106</v>
      </c>
      <c r="J1819" s="22">
        <f t="shared" si="201"/>
        <v>0</v>
      </c>
      <c r="K1819" s="22"/>
      <c r="L1819" s="23"/>
      <c r="M1819" s="22"/>
      <c r="N1819" s="23"/>
      <c r="O1819" s="24"/>
      <c r="P1819" s="24"/>
      <c r="Q1819" s="24"/>
      <c r="R1819" s="24"/>
      <c r="S1819" s="24"/>
      <c r="T1819" s="24"/>
      <c r="U1819" s="41" t="str">
        <f t="shared" si="199"/>
        <v>Retirement - Extracurricular</v>
      </c>
      <c r="V1819" s="48">
        <f>Budget!O143</f>
        <v>0</v>
      </c>
      <c r="W1819" s="1" t="e">
        <f t="shared" si="200"/>
        <v>#VALUE!</v>
      </c>
      <c r="Z1819" s="1" t="s">
        <v>205</v>
      </c>
      <c r="AA1819" s="1">
        <v>303101</v>
      </c>
    </row>
    <row r="1820" spans="5:27" x14ac:dyDescent="0.2">
      <c r="E1820" s="4" t="e">
        <f t="shared" si="202"/>
        <v>#VALUE!</v>
      </c>
      <c r="G1820" s="9" t="e">
        <f t="shared" si="197"/>
        <v>#VALUE!</v>
      </c>
      <c r="H1820" s="9" t="s">
        <v>205</v>
      </c>
      <c r="I1820" s="22" t="str">
        <f t="shared" si="198"/>
        <v>756111</v>
      </c>
      <c r="J1820" s="22">
        <f t="shared" si="201"/>
        <v>0</v>
      </c>
      <c r="K1820" s="22"/>
      <c r="L1820" s="23"/>
      <c r="M1820" s="22"/>
      <c r="N1820" s="23"/>
      <c r="O1820" s="24"/>
      <c r="P1820" s="24"/>
      <c r="Q1820" s="24"/>
      <c r="R1820" s="24"/>
      <c r="S1820" s="24"/>
      <c r="T1820" s="24"/>
      <c r="U1820" s="41" t="str">
        <f t="shared" si="199"/>
        <v>Health Insurance - Extracurricular</v>
      </c>
      <c r="V1820" s="48">
        <f>Budget!O144</f>
        <v>0</v>
      </c>
      <c r="W1820" s="1" t="e">
        <f t="shared" si="200"/>
        <v>#VALUE!</v>
      </c>
      <c r="Z1820" s="1" t="s">
        <v>205</v>
      </c>
      <c r="AA1820" s="1">
        <v>303101</v>
      </c>
    </row>
    <row r="1821" spans="5:27" x14ac:dyDescent="0.2">
      <c r="E1821" s="4" t="e">
        <f t="shared" si="202"/>
        <v>#VALUE!</v>
      </c>
      <c r="G1821" s="9" t="e">
        <f t="shared" ref="G1821:G1866" si="203">"BV-"&amp;J1821&amp;TEXT(E1821,"mmyy")</f>
        <v>#VALUE!</v>
      </c>
      <c r="H1821" s="9" t="s">
        <v>205</v>
      </c>
      <c r="I1821" s="22" t="str">
        <f t="shared" si="198"/>
        <v>756240</v>
      </c>
      <c r="J1821" s="22">
        <f t="shared" si="201"/>
        <v>0</v>
      </c>
      <c r="K1821" s="22"/>
      <c r="L1821" s="23"/>
      <c r="M1821" s="22"/>
      <c r="N1821" s="23"/>
      <c r="O1821" s="24"/>
      <c r="P1821" s="24"/>
      <c r="Q1821" s="24"/>
      <c r="R1821" s="24"/>
      <c r="S1821" s="24"/>
      <c r="T1821" s="24"/>
      <c r="U1821" s="41" t="str">
        <f t="shared" si="199"/>
        <v>Student Activities Expenditures</v>
      </c>
      <c r="V1821" s="48">
        <f>Budget!O145</f>
        <v>0</v>
      </c>
      <c r="W1821" s="1" t="e">
        <f t="shared" si="200"/>
        <v>#VALUE!</v>
      </c>
      <c r="Z1821" s="1" t="s">
        <v>205</v>
      </c>
      <c r="AA1821" s="1">
        <v>303101</v>
      </c>
    </row>
    <row r="1822" spans="5:27" x14ac:dyDescent="0.2">
      <c r="E1822" s="4" t="e">
        <f t="shared" si="202"/>
        <v>#VALUE!</v>
      </c>
      <c r="G1822" s="9" t="e">
        <f t="shared" si="203"/>
        <v>#VALUE!</v>
      </c>
      <c r="H1822" s="9" t="s">
        <v>205</v>
      </c>
      <c r="I1822" s="22" t="str">
        <f t="shared" si="198"/>
        <v>776004</v>
      </c>
      <c r="J1822" s="22">
        <f t="shared" si="201"/>
        <v>0</v>
      </c>
      <c r="K1822" s="22"/>
      <c r="L1822" s="23"/>
      <c r="M1822" s="22"/>
      <c r="N1822" s="23"/>
      <c r="O1822" s="24"/>
      <c r="P1822" s="24"/>
      <c r="Q1822" s="24"/>
      <c r="R1822" s="24"/>
      <c r="S1822" s="24"/>
      <c r="T1822" s="24"/>
      <c r="U1822" s="41" t="str">
        <f t="shared" si="199"/>
        <v>Salaries - Coaches</v>
      </c>
      <c r="V1822" s="48">
        <f>Budget!O146</f>
        <v>0</v>
      </c>
      <c r="W1822" s="1" t="e">
        <f t="shared" si="200"/>
        <v>#VALUE!</v>
      </c>
      <c r="Z1822" s="1" t="s">
        <v>205</v>
      </c>
      <c r="AA1822" s="1">
        <v>303101</v>
      </c>
    </row>
    <row r="1823" spans="5:27" x14ac:dyDescent="0.2">
      <c r="E1823" s="4" t="e">
        <f t="shared" si="202"/>
        <v>#VALUE!</v>
      </c>
      <c r="G1823" s="9" t="e">
        <f t="shared" si="203"/>
        <v>#VALUE!</v>
      </c>
      <c r="H1823" s="9" t="s">
        <v>205</v>
      </c>
      <c r="I1823" s="22" t="str">
        <f t="shared" si="198"/>
        <v>776101</v>
      </c>
      <c r="J1823" s="22">
        <f t="shared" si="201"/>
        <v>0</v>
      </c>
      <c r="K1823" s="22"/>
      <c r="L1823" s="23"/>
      <c r="M1823" s="22"/>
      <c r="N1823" s="23"/>
      <c r="O1823" s="24"/>
      <c r="P1823" s="24"/>
      <c r="Q1823" s="24"/>
      <c r="R1823" s="24"/>
      <c r="S1823" s="24"/>
      <c r="T1823" s="24"/>
      <c r="U1823" s="41" t="str">
        <f t="shared" si="199"/>
        <v>SS Taxes, Employer Share - Coaches</v>
      </c>
      <c r="V1823" s="48">
        <f>Budget!O147</f>
        <v>0</v>
      </c>
      <c r="W1823" s="1" t="e">
        <f t="shared" si="200"/>
        <v>#VALUE!</v>
      </c>
      <c r="Z1823" s="1" t="s">
        <v>205</v>
      </c>
      <c r="AA1823" s="1">
        <v>303101</v>
      </c>
    </row>
    <row r="1824" spans="5:27" x14ac:dyDescent="0.2">
      <c r="E1824" s="4" t="e">
        <f t="shared" si="202"/>
        <v>#VALUE!</v>
      </c>
      <c r="G1824" s="9" t="e">
        <f t="shared" si="203"/>
        <v>#VALUE!</v>
      </c>
      <c r="H1824" s="9" t="s">
        <v>205</v>
      </c>
      <c r="I1824" s="22" t="str">
        <f t="shared" si="198"/>
        <v>776102</v>
      </c>
      <c r="J1824" s="22">
        <f t="shared" si="201"/>
        <v>0</v>
      </c>
      <c r="K1824" s="22"/>
      <c r="L1824" s="23"/>
      <c r="M1824" s="22"/>
      <c r="N1824" s="23"/>
      <c r="O1824" s="24"/>
      <c r="P1824" s="24"/>
      <c r="Q1824" s="24"/>
      <c r="R1824" s="24"/>
      <c r="S1824" s="24"/>
      <c r="T1824" s="24"/>
      <c r="U1824" s="41" t="str">
        <f t="shared" si="199"/>
        <v>Life &amp; Disability Insurance - Coaches</v>
      </c>
      <c r="V1824" s="48">
        <f>Budget!O148</f>
        <v>0</v>
      </c>
      <c r="W1824" s="1" t="e">
        <f t="shared" si="200"/>
        <v>#VALUE!</v>
      </c>
      <c r="Z1824" s="1" t="s">
        <v>205</v>
      </c>
      <c r="AA1824" s="1">
        <v>303101</v>
      </c>
    </row>
    <row r="1825" spans="5:27" x14ac:dyDescent="0.2">
      <c r="E1825" s="4" t="e">
        <f t="shared" si="202"/>
        <v>#VALUE!</v>
      </c>
      <c r="G1825" s="9" t="e">
        <f t="shared" si="203"/>
        <v>#VALUE!</v>
      </c>
      <c r="H1825" s="9" t="s">
        <v>205</v>
      </c>
      <c r="I1825" s="22" t="str">
        <f t="shared" si="198"/>
        <v>776106</v>
      </c>
      <c r="J1825" s="22">
        <f t="shared" si="201"/>
        <v>0</v>
      </c>
      <c r="K1825" s="22"/>
      <c r="L1825" s="23"/>
      <c r="M1825" s="22"/>
      <c r="N1825" s="23"/>
      <c r="O1825" s="24"/>
      <c r="P1825" s="24"/>
      <c r="Q1825" s="24"/>
      <c r="R1825" s="24"/>
      <c r="S1825" s="24"/>
      <c r="T1825" s="24"/>
      <c r="U1825" s="41" t="str">
        <f t="shared" si="199"/>
        <v>Retirement - Coaches</v>
      </c>
      <c r="V1825" s="48">
        <f>Budget!O149</f>
        <v>0</v>
      </c>
      <c r="W1825" s="1" t="e">
        <f t="shared" si="200"/>
        <v>#VALUE!</v>
      </c>
      <c r="Z1825" s="1" t="s">
        <v>205</v>
      </c>
      <c r="AA1825" s="1">
        <v>303101</v>
      </c>
    </row>
    <row r="1826" spans="5:27" x14ac:dyDescent="0.2">
      <c r="E1826" s="4" t="e">
        <f t="shared" si="202"/>
        <v>#VALUE!</v>
      </c>
      <c r="G1826" s="9" t="e">
        <f t="shared" si="203"/>
        <v>#VALUE!</v>
      </c>
      <c r="H1826" s="9" t="s">
        <v>205</v>
      </c>
      <c r="I1826" s="22" t="str">
        <f t="shared" si="198"/>
        <v>776111</v>
      </c>
      <c r="J1826" s="22">
        <f t="shared" si="201"/>
        <v>0</v>
      </c>
      <c r="K1826" s="22"/>
      <c r="L1826" s="23"/>
      <c r="M1826" s="22"/>
      <c r="N1826" s="23"/>
      <c r="O1826" s="24"/>
      <c r="P1826" s="24"/>
      <c r="Q1826" s="24"/>
      <c r="R1826" s="24"/>
      <c r="S1826" s="24"/>
      <c r="T1826" s="24"/>
      <c r="U1826" s="41" t="str">
        <f t="shared" si="199"/>
        <v>Health Insurance - Coaches</v>
      </c>
      <c r="V1826" s="48">
        <f>Budget!O150</f>
        <v>0</v>
      </c>
      <c r="W1826" s="1" t="e">
        <f t="shared" si="200"/>
        <v>#VALUE!</v>
      </c>
      <c r="Z1826" s="1" t="s">
        <v>205</v>
      </c>
      <c r="AA1826" s="1">
        <v>303101</v>
      </c>
    </row>
    <row r="1827" spans="5:27" x14ac:dyDescent="0.2">
      <c r="E1827" s="4" t="e">
        <f t="shared" si="202"/>
        <v>#VALUE!</v>
      </c>
      <c r="G1827" s="9" t="e">
        <f t="shared" si="203"/>
        <v>#VALUE!</v>
      </c>
      <c r="H1827" s="9" t="s">
        <v>205</v>
      </c>
      <c r="I1827" s="22" t="str">
        <f t="shared" si="198"/>
        <v>776205</v>
      </c>
      <c r="J1827" s="22">
        <f t="shared" si="201"/>
        <v>0</v>
      </c>
      <c r="K1827" s="22"/>
      <c r="L1827" s="23"/>
      <c r="M1827" s="22"/>
      <c r="N1827" s="23"/>
      <c r="O1827" s="24"/>
      <c r="P1827" s="24"/>
      <c r="Q1827" s="24"/>
      <c r="R1827" s="24"/>
      <c r="S1827" s="24"/>
      <c r="T1827" s="24"/>
      <c r="U1827" s="41" t="str">
        <f t="shared" si="199"/>
        <v>Contracted Services - Athletic</v>
      </c>
      <c r="V1827" s="48">
        <f>Budget!O151</f>
        <v>0</v>
      </c>
      <c r="W1827" s="1" t="e">
        <f t="shared" si="200"/>
        <v>#VALUE!</v>
      </c>
      <c r="Z1827" s="1" t="s">
        <v>205</v>
      </c>
      <c r="AA1827" s="1">
        <v>303101</v>
      </c>
    </row>
    <row r="1828" spans="5:27" x14ac:dyDescent="0.2">
      <c r="E1828" s="4" t="e">
        <f t="shared" si="202"/>
        <v>#VALUE!</v>
      </c>
      <c r="G1828" s="9" t="e">
        <f t="shared" si="203"/>
        <v>#VALUE!</v>
      </c>
      <c r="H1828" s="9" t="s">
        <v>205</v>
      </c>
      <c r="I1828" s="22" t="str">
        <f t="shared" si="198"/>
        <v>776350</v>
      </c>
      <c r="J1828" s="22">
        <f t="shared" si="201"/>
        <v>0</v>
      </c>
      <c r="K1828" s="22"/>
      <c r="L1828" s="23"/>
      <c r="M1828" s="22"/>
      <c r="N1828" s="23"/>
      <c r="O1828" s="24"/>
      <c r="P1828" s="24"/>
      <c r="Q1828" s="24"/>
      <c r="R1828" s="24"/>
      <c r="S1828" s="24"/>
      <c r="T1828" s="24"/>
      <c r="U1828" s="41" t="str">
        <f t="shared" si="199"/>
        <v>Athletic Expenditures</v>
      </c>
      <c r="V1828" s="48">
        <f>Budget!O152</f>
        <v>0</v>
      </c>
      <c r="W1828" s="1" t="e">
        <f t="shared" si="200"/>
        <v>#VALUE!</v>
      </c>
      <c r="Z1828" s="1" t="s">
        <v>205</v>
      </c>
      <c r="AA1828" s="1">
        <v>303101</v>
      </c>
    </row>
    <row r="1829" spans="5:27" x14ac:dyDescent="0.2">
      <c r="E1829" s="4" t="e">
        <f t="shared" si="202"/>
        <v>#VALUE!</v>
      </c>
      <c r="G1829" s="9" t="e">
        <f t="shared" si="203"/>
        <v>#VALUE!</v>
      </c>
      <c r="H1829" s="9" t="s">
        <v>205</v>
      </c>
      <c r="I1829" s="22" t="str">
        <f t="shared" si="198"/>
        <v>781004</v>
      </c>
      <c r="J1829" s="22">
        <f t="shared" si="201"/>
        <v>0</v>
      </c>
      <c r="K1829" s="22"/>
      <c r="L1829" s="23"/>
      <c r="M1829" s="22"/>
      <c r="N1829" s="23"/>
      <c r="O1829" s="24"/>
      <c r="P1829" s="24"/>
      <c r="Q1829" s="24"/>
      <c r="R1829" s="24"/>
      <c r="S1829" s="24"/>
      <c r="T1829" s="24"/>
      <c r="U1829" s="41" t="str">
        <f t="shared" si="199"/>
        <v>Salaries - Cafeteria</v>
      </c>
      <c r="V1829" s="48">
        <f>Budget!O153</f>
        <v>0</v>
      </c>
      <c r="W1829" s="1" t="e">
        <f t="shared" si="200"/>
        <v>#VALUE!</v>
      </c>
      <c r="Z1829" s="1" t="s">
        <v>205</v>
      </c>
      <c r="AA1829" s="1">
        <v>303101</v>
      </c>
    </row>
    <row r="1830" spans="5:27" x14ac:dyDescent="0.2">
      <c r="E1830" s="4" t="e">
        <f t="shared" si="202"/>
        <v>#VALUE!</v>
      </c>
      <c r="G1830" s="9" t="e">
        <f t="shared" si="203"/>
        <v>#VALUE!</v>
      </c>
      <c r="H1830" s="9" t="s">
        <v>205</v>
      </c>
      <c r="I1830" s="22" t="str">
        <f t="shared" si="198"/>
        <v>781101</v>
      </c>
      <c r="J1830" s="22">
        <f t="shared" si="201"/>
        <v>0</v>
      </c>
      <c r="K1830" s="22"/>
      <c r="L1830" s="23"/>
      <c r="M1830" s="22"/>
      <c r="N1830" s="23"/>
      <c r="O1830" s="24"/>
      <c r="P1830" s="24"/>
      <c r="Q1830" s="24"/>
      <c r="R1830" s="24"/>
      <c r="S1830" s="24"/>
      <c r="T1830" s="24"/>
      <c r="U1830" s="41" t="str">
        <f t="shared" si="199"/>
        <v>SS Taxes, Empoyer Share - Cafeteria</v>
      </c>
      <c r="V1830" s="48">
        <f>Budget!O154</f>
        <v>0</v>
      </c>
      <c r="W1830" s="1" t="e">
        <f t="shared" si="200"/>
        <v>#VALUE!</v>
      </c>
      <c r="Z1830" s="1" t="s">
        <v>205</v>
      </c>
      <c r="AA1830" s="1">
        <v>303101</v>
      </c>
    </row>
    <row r="1831" spans="5:27" x14ac:dyDescent="0.2">
      <c r="E1831" s="4" t="e">
        <f t="shared" si="202"/>
        <v>#VALUE!</v>
      </c>
      <c r="G1831" s="9" t="e">
        <f t="shared" si="203"/>
        <v>#VALUE!</v>
      </c>
      <c r="H1831" s="9" t="s">
        <v>205</v>
      </c>
      <c r="I1831" s="22" t="str">
        <f t="shared" si="198"/>
        <v>781102</v>
      </c>
      <c r="J1831" s="22">
        <f t="shared" si="201"/>
        <v>0</v>
      </c>
      <c r="K1831" s="22"/>
      <c r="L1831" s="23"/>
      <c r="M1831" s="22"/>
      <c r="N1831" s="23"/>
      <c r="O1831" s="24"/>
      <c r="P1831" s="24"/>
      <c r="Q1831" s="24"/>
      <c r="R1831" s="24"/>
      <c r="S1831" s="24"/>
      <c r="T1831" s="24"/>
      <c r="U1831" s="41" t="str">
        <f t="shared" si="199"/>
        <v>Life &amp; Disability Insurance - Cafeteria</v>
      </c>
      <c r="V1831" s="48">
        <f>Budget!O155</f>
        <v>0</v>
      </c>
      <c r="W1831" s="1" t="e">
        <f t="shared" si="200"/>
        <v>#VALUE!</v>
      </c>
      <c r="Z1831" s="1" t="s">
        <v>205</v>
      </c>
      <c r="AA1831" s="1">
        <v>303101</v>
      </c>
    </row>
    <row r="1832" spans="5:27" x14ac:dyDescent="0.2">
      <c r="E1832" s="4" t="e">
        <f t="shared" si="202"/>
        <v>#VALUE!</v>
      </c>
      <c r="G1832" s="9" t="e">
        <f t="shared" si="203"/>
        <v>#VALUE!</v>
      </c>
      <c r="H1832" s="9" t="s">
        <v>205</v>
      </c>
      <c r="I1832" s="22" t="str">
        <f t="shared" si="198"/>
        <v>781106</v>
      </c>
      <c r="J1832" s="22">
        <f t="shared" si="201"/>
        <v>0</v>
      </c>
      <c r="K1832" s="22"/>
      <c r="L1832" s="23"/>
      <c r="M1832" s="22"/>
      <c r="N1832" s="23"/>
      <c r="O1832" s="24"/>
      <c r="P1832" s="24"/>
      <c r="Q1832" s="24"/>
      <c r="R1832" s="24"/>
      <c r="S1832" s="24"/>
      <c r="T1832" s="24"/>
      <c r="U1832" s="41" t="str">
        <f t="shared" si="199"/>
        <v>Retirement-Cafeteria</v>
      </c>
      <c r="V1832" s="48">
        <f>Budget!O156</f>
        <v>0</v>
      </c>
      <c r="W1832" s="1" t="e">
        <f t="shared" si="200"/>
        <v>#VALUE!</v>
      </c>
      <c r="Z1832" s="1" t="s">
        <v>205</v>
      </c>
      <c r="AA1832" s="1">
        <v>303101</v>
      </c>
    </row>
    <row r="1833" spans="5:27" x14ac:dyDescent="0.2">
      <c r="E1833" s="4" t="e">
        <f t="shared" si="202"/>
        <v>#VALUE!</v>
      </c>
      <c r="G1833" s="9" t="e">
        <f t="shared" si="203"/>
        <v>#VALUE!</v>
      </c>
      <c r="H1833" s="9" t="s">
        <v>205</v>
      </c>
      <c r="I1833" s="22" t="str">
        <f t="shared" si="198"/>
        <v>781111</v>
      </c>
      <c r="J1833" s="22">
        <f t="shared" si="201"/>
        <v>0</v>
      </c>
      <c r="K1833" s="22"/>
      <c r="L1833" s="23"/>
      <c r="M1833" s="22"/>
      <c r="N1833" s="23"/>
      <c r="O1833" s="24"/>
      <c r="P1833" s="24"/>
      <c r="Q1833" s="24"/>
      <c r="R1833" s="24"/>
      <c r="S1833" s="24"/>
      <c r="T1833" s="24"/>
      <c r="U1833" s="41" t="str">
        <f t="shared" si="199"/>
        <v>Health Insurance - Cafeteria</v>
      </c>
      <c r="V1833" s="48">
        <f>Budget!O157</f>
        <v>0</v>
      </c>
      <c r="W1833" s="1" t="e">
        <f t="shared" si="200"/>
        <v>#VALUE!</v>
      </c>
      <c r="Z1833" s="1" t="s">
        <v>205</v>
      </c>
      <c r="AA1833" s="1">
        <v>303101</v>
      </c>
    </row>
    <row r="1834" spans="5:27" x14ac:dyDescent="0.2">
      <c r="E1834" s="4" t="e">
        <f t="shared" si="202"/>
        <v>#VALUE!</v>
      </c>
      <c r="G1834" s="9" t="e">
        <f t="shared" si="203"/>
        <v>#VALUE!</v>
      </c>
      <c r="H1834" s="9" t="s">
        <v>205</v>
      </c>
      <c r="I1834" s="22" t="str">
        <f t="shared" si="198"/>
        <v>781320</v>
      </c>
      <c r="J1834" s="22">
        <f t="shared" si="201"/>
        <v>0</v>
      </c>
      <c r="K1834" s="22"/>
      <c r="L1834" s="23"/>
      <c r="M1834" s="22"/>
      <c r="N1834" s="23"/>
      <c r="O1834" s="24"/>
      <c r="P1834" s="24"/>
      <c r="Q1834" s="24"/>
      <c r="R1834" s="24"/>
      <c r="S1834" s="24"/>
      <c r="T1834" s="24"/>
      <c r="U1834" s="41" t="str">
        <f t="shared" si="199"/>
        <v>Supplies-Cafeteria</v>
      </c>
      <c r="V1834" s="48">
        <f>Budget!O158</f>
        <v>0</v>
      </c>
      <c r="W1834" s="1" t="e">
        <f t="shared" si="200"/>
        <v>#VALUE!</v>
      </c>
      <c r="Z1834" s="1" t="s">
        <v>205</v>
      </c>
      <c r="AA1834" s="1">
        <v>303101</v>
      </c>
    </row>
    <row r="1835" spans="5:27" x14ac:dyDescent="0.2">
      <c r="E1835" s="4" t="e">
        <f t="shared" si="202"/>
        <v>#VALUE!</v>
      </c>
      <c r="G1835" s="9" t="e">
        <f t="shared" si="203"/>
        <v>#VALUE!</v>
      </c>
      <c r="H1835" s="9" t="s">
        <v>205</v>
      </c>
      <c r="I1835" s="22" t="str">
        <f t="shared" si="198"/>
        <v>781350</v>
      </c>
      <c r="J1835" s="22">
        <f t="shared" si="201"/>
        <v>0</v>
      </c>
      <c r="K1835" s="22"/>
      <c r="L1835" s="23"/>
      <c r="M1835" s="22"/>
      <c r="N1835" s="23"/>
      <c r="O1835" s="24"/>
      <c r="P1835" s="24"/>
      <c r="Q1835" s="24"/>
      <c r="R1835" s="24"/>
      <c r="S1835" s="24"/>
      <c r="T1835" s="24"/>
      <c r="U1835" s="41" t="str">
        <f t="shared" si="199"/>
        <v>Other Expenditures-Cafeteria</v>
      </c>
      <c r="V1835" s="48">
        <f>Budget!O159</f>
        <v>0</v>
      </c>
      <c r="W1835" s="1" t="e">
        <f t="shared" si="200"/>
        <v>#VALUE!</v>
      </c>
      <c r="Z1835" s="1" t="s">
        <v>205</v>
      </c>
      <c r="AA1835" s="1">
        <v>303101</v>
      </c>
    </row>
    <row r="1836" spans="5:27" x14ac:dyDescent="0.2">
      <c r="E1836" s="4" t="e">
        <f t="shared" si="202"/>
        <v>#VALUE!</v>
      </c>
      <c r="G1836" s="9" t="e">
        <f t="shared" si="203"/>
        <v>#VALUE!</v>
      </c>
      <c r="H1836" s="9" t="s">
        <v>205</v>
      </c>
      <c r="I1836" s="22" t="str">
        <f t="shared" si="198"/>
        <v>781442</v>
      </c>
      <c r="J1836" s="22">
        <f t="shared" si="201"/>
        <v>0</v>
      </c>
      <c r="K1836" s="22"/>
      <c r="L1836" s="23"/>
      <c r="M1836" s="22"/>
      <c r="N1836" s="23"/>
      <c r="O1836" s="24"/>
      <c r="P1836" s="24"/>
      <c r="Q1836" s="24"/>
      <c r="R1836" s="24"/>
      <c r="S1836" s="24"/>
      <c r="T1836" s="24"/>
      <c r="U1836" s="41" t="str">
        <f t="shared" si="199"/>
        <v>Food and Beverage - Cafeteria</v>
      </c>
      <c r="V1836" s="48">
        <f>Budget!O160</f>
        <v>0</v>
      </c>
      <c r="W1836" s="1" t="e">
        <f t="shared" si="200"/>
        <v>#VALUE!</v>
      </c>
      <c r="Z1836" s="1" t="s">
        <v>205</v>
      </c>
      <c r="AA1836" s="1">
        <v>303101</v>
      </c>
    </row>
    <row r="1837" spans="5:27" x14ac:dyDescent="0.2">
      <c r="E1837" s="4" t="e">
        <f t="shared" si="202"/>
        <v>#VALUE!</v>
      </c>
      <c r="G1837" s="9" t="e">
        <f t="shared" si="203"/>
        <v>#VALUE!</v>
      </c>
      <c r="H1837" s="9" t="s">
        <v>205</v>
      </c>
      <c r="I1837" s="22" t="str">
        <f t="shared" si="198"/>
        <v>781701</v>
      </c>
      <c r="J1837" s="22">
        <f t="shared" si="201"/>
        <v>0</v>
      </c>
      <c r="K1837" s="22"/>
      <c r="L1837" s="23"/>
      <c r="M1837" s="22"/>
      <c r="N1837" s="23"/>
      <c r="O1837" s="24"/>
      <c r="P1837" s="24"/>
      <c r="Q1837" s="24"/>
      <c r="R1837" s="24"/>
      <c r="S1837" s="24"/>
      <c r="T1837" s="24"/>
      <c r="U1837" s="41" t="str">
        <f t="shared" si="199"/>
        <v>Equipment-Cafeteria</v>
      </c>
      <c r="V1837" s="48">
        <f>Budget!O161</f>
        <v>0</v>
      </c>
      <c r="W1837" s="1" t="e">
        <f t="shared" si="200"/>
        <v>#VALUE!</v>
      </c>
      <c r="Z1837" s="1" t="s">
        <v>205</v>
      </c>
      <c r="AA1837" s="1">
        <v>303101</v>
      </c>
    </row>
    <row r="1838" spans="5:27" x14ac:dyDescent="0.2">
      <c r="E1838" s="4" t="e">
        <f t="shared" si="202"/>
        <v>#VALUE!</v>
      </c>
      <c r="G1838" s="9" t="e">
        <f t="shared" si="203"/>
        <v>#VALUE!</v>
      </c>
      <c r="H1838" s="9" t="s">
        <v>205</v>
      </c>
      <c r="I1838" s="22" t="str">
        <f t="shared" si="198"/>
        <v>781702</v>
      </c>
      <c r="J1838" s="22">
        <f t="shared" si="201"/>
        <v>0</v>
      </c>
      <c r="K1838" s="22"/>
      <c r="L1838" s="23"/>
      <c r="M1838" s="22"/>
      <c r="N1838" s="23"/>
      <c r="O1838" s="24"/>
      <c r="P1838" s="24"/>
      <c r="Q1838" s="24"/>
      <c r="R1838" s="24"/>
      <c r="S1838" s="24"/>
      <c r="T1838" s="24"/>
      <c r="U1838" s="41" t="str">
        <f t="shared" si="199"/>
        <v>Utilities-Cafeteria</v>
      </c>
      <c r="V1838" s="48">
        <f>Budget!O162</f>
        <v>0</v>
      </c>
      <c r="W1838" s="1" t="e">
        <f t="shared" si="200"/>
        <v>#VALUE!</v>
      </c>
      <c r="Z1838" s="1" t="s">
        <v>205</v>
      </c>
      <c r="AA1838" s="1">
        <v>303101</v>
      </c>
    </row>
    <row r="1839" spans="5:27" x14ac:dyDescent="0.2">
      <c r="E1839" s="4" t="e">
        <f t="shared" si="202"/>
        <v>#VALUE!</v>
      </c>
      <c r="G1839" s="9" t="e">
        <f t="shared" si="203"/>
        <v>#VALUE!</v>
      </c>
      <c r="H1839" s="9" t="s">
        <v>205</v>
      </c>
      <c r="I1839" s="22" t="str">
        <f t="shared" si="198"/>
        <v>781703</v>
      </c>
      <c r="J1839" s="22">
        <f t="shared" si="201"/>
        <v>0</v>
      </c>
      <c r="K1839" s="22"/>
      <c r="L1839" s="23"/>
      <c r="M1839" s="22"/>
      <c r="N1839" s="23"/>
      <c r="O1839" s="24"/>
      <c r="P1839" s="24"/>
      <c r="Q1839" s="24"/>
      <c r="R1839" s="24"/>
      <c r="S1839" s="24"/>
      <c r="T1839" s="24"/>
      <c r="U1839" s="41" t="str">
        <f t="shared" si="199"/>
        <v>Repairs &amp; Maintenance-Cafeteria</v>
      </c>
      <c r="V1839" s="48">
        <f>Budget!O163</f>
        <v>0</v>
      </c>
      <c r="W1839" s="1" t="e">
        <f t="shared" si="200"/>
        <v>#VALUE!</v>
      </c>
      <c r="Z1839" s="1" t="s">
        <v>205</v>
      </c>
      <c r="AA1839" s="1">
        <v>303101</v>
      </c>
    </row>
    <row r="1840" spans="5:27" x14ac:dyDescent="0.2">
      <c r="E1840" s="4" t="e">
        <f t="shared" si="202"/>
        <v>#VALUE!</v>
      </c>
      <c r="G1840" s="9" t="e">
        <f t="shared" si="203"/>
        <v>#VALUE!</v>
      </c>
      <c r="H1840" s="9" t="s">
        <v>205</v>
      </c>
      <c r="I1840" s="22" t="str">
        <f t="shared" si="198"/>
        <v>796500</v>
      </c>
      <c r="J1840" s="22">
        <f t="shared" si="201"/>
        <v>0</v>
      </c>
      <c r="K1840" s="22"/>
      <c r="L1840" s="23"/>
      <c r="M1840" s="22"/>
      <c r="N1840" s="23"/>
      <c r="O1840" s="24"/>
      <c r="P1840" s="24"/>
      <c r="Q1840" s="24"/>
      <c r="R1840" s="24"/>
      <c r="S1840" s="24"/>
      <c r="T1840" s="24"/>
      <c r="U1840" s="41" t="str">
        <f t="shared" si="199"/>
        <v>Student Services</v>
      </c>
      <c r="V1840" s="48">
        <f>Budget!O164</f>
        <v>0</v>
      </c>
      <c r="W1840" s="1" t="e">
        <f t="shared" si="200"/>
        <v>#VALUE!</v>
      </c>
      <c r="Z1840" s="1" t="s">
        <v>205</v>
      </c>
      <c r="AA1840" s="1">
        <v>303101</v>
      </c>
    </row>
    <row r="1841" spans="5:27" x14ac:dyDescent="0.2">
      <c r="E1841" s="4" t="e">
        <f t="shared" si="202"/>
        <v>#VALUE!</v>
      </c>
      <c r="G1841" s="9" t="e">
        <f t="shared" si="203"/>
        <v>#VALUE!</v>
      </c>
      <c r="H1841" s="9" t="s">
        <v>205</v>
      </c>
      <c r="I1841" s="22" t="str">
        <f t="shared" si="198"/>
        <v>796530</v>
      </c>
      <c r="J1841" s="22">
        <f t="shared" si="201"/>
        <v>0</v>
      </c>
      <c r="K1841" s="22"/>
      <c r="L1841" s="23"/>
      <c r="M1841" s="22"/>
      <c r="N1841" s="23"/>
      <c r="O1841" s="24"/>
      <c r="P1841" s="24"/>
      <c r="Q1841" s="24"/>
      <c r="R1841" s="24"/>
      <c r="S1841" s="24"/>
      <c r="T1841" s="24"/>
      <c r="U1841" s="41" t="str">
        <f t="shared" si="199"/>
        <v>Pupil Transportation (Net)</v>
      </c>
      <c r="V1841" s="48">
        <f>Budget!O165</f>
        <v>0</v>
      </c>
      <c r="W1841" s="1" t="e">
        <f t="shared" si="200"/>
        <v>#VALUE!</v>
      </c>
      <c r="Z1841" s="1" t="s">
        <v>205</v>
      </c>
      <c r="AA1841" s="1">
        <v>303101</v>
      </c>
    </row>
    <row r="1842" spans="5:27" x14ac:dyDescent="0.2">
      <c r="E1842" s="4" t="e">
        <f t="shared" si="202"/>
        <v>#VALUE!</v>
      </c>
      <c r="G1842" s="9" t="e">
        <f t="shared" si="203"/>
        <v>#VALUE!</v>
      </c>
      <c r="H1842" s="9" t="s">
        <v>205</v>
      </c>
      <c r="I1842" s="22" t="str">
        <f t="shared" si="198"/>
        <v>816004</v>
      </c>
      <c r="J1842" s="22">
        <f t="shared" si="201"/>
        <v>0</v>
      </c>
      <c r="K1842" s="22"/>
      <c r="L1842" s="23"/>
      <c r="M1842" s="22"/>
      <c r="N1842" s="23"/>
      <c r="O1842" s="24"/>
      <c r="P1842" s="24"/>
      <c r="Q1842" s="24"/>
      <c r="R1842" s="24"/>
      <c r="S1842" s="24"/>
      <c r="T1842" s="24"/>
      <c r="U1842" s="41" t="str">
        <f t="shared" si="199"/>
        <v xml:space="preserve">Salaries - Extended Day Care </v>
      </c>
      <c r="V1842" s="48">
        <f>Budget!O166</f>
        <v>0</v>
      </c>
      <c r="W1842" s="1" t="e">
        <f t="shared" si="200"/>
        <v>#VALUE!</v>
      </c>
      <c r="Z1842" s="1" t="s">
        <v>205</v>
      </c>
      <c r="AA1842" s="1">
        <v>303101</v>
      </c>
    </row>
    <row r="1843" spans="5:27" x14ac:dyDescent="0.2">
      <c r="E1843" s="4" t="e">
        <f t="shared" si="202"/>
        <v>#VALUE!</v>
      </c>
      <c r="G1843" s="9" t="e">
        <f t="shared" si="203"/>
        <v>#VALUE!</v>
      </c>
      <c r="H1843" s="9" t="s">
        <v>205</v>
      </c>
      <c r="I1843" s="22" t="str">
        <f t="shared" ref="I1843:I1906" si="204">I1675</f>
        <v>816101</v>
      </c>
      <c r="J1843" s="22">
        <f t="shared" si="201"/>
        <v>0</v>
      </c>
      <c r="K1843" s="22"/>
      <c r="L1843" s="23"/>
      <c r="M1843" s="22"/>
      <c r="N1843" s="23"/>
      <c r="O1843" s="24"/>
      <c r="P1843" s="24"/>
      <c r="Q1843" s="24"/>
      <c r="R1843" s="24"/>
      <c r="S1843" s="24"/>
      <c r="T1843" s="24"/>
      <c r="U1843" s="41" t="str">
        <f t="shared" ref="U1843:U1906" si="205">U1675</f>
        <v>SS Taxes, Employer Share - Extended Day Care</v>
      </c>
      <c r="V1843" s="48">
        <f>Budget!O167</f>
        <v>0</v>
      </c>
      <c r="W1843" s="1" t="e">
        <f t="shared" si="200"/>
        <v>#VALUE!</v>
      </c>
      <c r="Z1843" s="1" t="s">
        <v>205</v>
      </c>
      <c r="AA1843" s="1">
        <v>303101</v>
      </c>
    </row>
    <row r="1844" spans="5:27" x14ac:dyDescent="0.2">
      <c r="E1844" s="4" t="e">
        <f t="shared" si="202"/>
        <v>#VALUE!</v>
      </c>
      <c r="G1844" s="9" t="e">
        <f t="shared" si="203"/>
        <v>#VALUE!</v>
      </c>
      <c r="H1844" s="9" t="s">
        <v>205</v>
      </c>
      <c r="I1844" s="22" t="str">
        <f t="shared" si="204"/>
        <v>816102</v>
      </c>
      <c r="J1844" s="22">
        <f t="shared" si="201"/>
        <v>0</v>
      </c>
      <c r="K1844" s="22"/>
      <c r="L1844" s="23"/>
      <c r="M1844" s="22"/>
      <c r="N1844" s="23"/>
      <c r="O1844" s="24"/>
      <c r="P1844" s="24"/>
      <c r="Q1844" s="24"/>
      <c r="R1844" s="24"/>
      <c r="S1844" s="24"/>
      <c r="T1844" s="24"/>
      <c r="U1844" s="41" t="str">
        <f t="shared" si="205"/>
        <v>Life &amp; Disability Insurance - Extended Day Care</v>
      </c>
      <c r="V1844" s="48">
        <f>Budget!O168</f>
        <v>0</v>
      </c>
      <c r="W1844" s="1" t="e">
        <f t="shared" si="200"/>
        <v>#VALUE!</v>
      </c>
      <c r="Z1844" s="1" t="s">
        <v>205</v>
      </c>
      <c r="AA1844" s="1">
        <v>303101</v>
      </c>
    </row>
    <row r="1845" spans="5:27" x14ac:dyDescent="0.2">
      <c r="E1845" s="4" t="e">
        <f t="shared" si="202"/>
        <v>#VALUE!</v>
      </c>
      <c r="G1845" s="9" t="e">
        <f t="shared" si="203"/>
        <v>#VALUE!</v>
      </c>
      <c r="H1845" s="9" t="s">
        <v>205</v>
      </c>
      <c r="I1845" s="22" t="str">
        <f t="shared" si="204"/>
        <v>816106</v>
      </c>
      <c r="J1845" s="22">
        <f t="shared" si="201"/>
        <v>0</v>
      </c>
      <c r="K1845" s="22"/>
      <c r="L1845" s="23"/>
      <c r="M1845" s="22"/>
      <c r="N1845" s="23"/>
      <c r="O1845" s="24"/>
      <c r="P1845" s="24"/>
      <c r="Q1845" s="24"/>
      <c r="R1845" s="24"/>
      <c r="S1845" s="24"/>
      <c r="T1845" s="24"/>
      <c r="U1845" s="41" t="str">
        <f t="shared" si="205"/>
        <v>Retirement - Extended Day Care</v>
      </c>
      <c r="V1845" s="48">
        <f>Budget!O169</f>
        <v>0</v>
      </c>
      <c r="W1845" s="1" t="e">
        <f t="shared" ref="W1845:W1858" si="206">$H$6</f>
        <v>#VALUE!</v>
      </c>
      <c r="Z1845" s="1" t="s">
        <v>205</v>
      </c>
      <c r="AA1845" s="1">
        <v>303101</v>
      </c>
    </row>
    <row r="1846" spans="5:27" x14ac:dyDescent="0.2">
      <c r="E1846" s="4" t="e">
        <f t="shared" si="202"/>
        <v>#VALUE!</v>
      </c>
      <c r="F1846" s="2"/>
      <c r="G1846" s="2" t="e">
        <f t="shared" si="203"/>
        <v>#VALUE!</v>
      </c>
      <c r="H1846" s="9" t="s">
        <v>205</v>
      </c>
      <c r="I1846" s="42" t="str">
        <f t="shared" si="204"/>
        <v>816111</v>
      </c>
      <c r="J1846" s="22">
        <f t="shared" si="201"/>
        <v>0</v>
      </c>
      <c r="K1846" s="43"/>
      <c r="L1846" s="24"/>
      <c r="M1846" s="43"/>
      <c r="N1846" s="24"/>
      <c r="O1846" s="44"/>
      <c r="P1846" s="44"/>
      <c r="Q1846" s="44"/>
      <c r="R1846" s="44"/>
      <c r="S1846" s="44"/>
      <c r="T1846" s="44"/>
      <c r="U1846" s="22" t="str">
        <f t="shared" si="205"/>
        <v>Health Insurance - Extended Day Care</v>
      </c>
      <c r="V1846" s="48">
        <f>Budget!O170</f>
        <v>0</v>
      </c>
      <c r="W1846" s="1" t="e">
        <f t="shared" si="206"/>
        <v>#VALUE!</v>
      </c>
      <c r="X1846" s="7"/>
      <c r="Y1846" s="7"/>
      <c r="Z1846" s="1" t="s">
        <v>205</v>
      </c>
      <c r="AA1846" s="1">
        <v>303101</v>
      </c>
    </row>
    <row r="1847" spans="5:27" x14ac:dyDescent="0.2">
      <c r="E1847" s="4" t="e">
        <f t="shared" si="202"/>
        <v>#VALUE!</v>
      </c>
      <c r="G1847" s="9" t="e">
        <f t="shared" si="203"/>
        <v>#VALUE!</v>
      </c>
      <c r="H1847" s="9" t="s">
        <v>205</v>
      </c>
      <c r="I1847" s="22" t="str">
        <f t="shared" si="204"/>
        <v>816320</v>
      </c>
      <c r="J1847" s="22">
        <f t="shared" si="201"/>
        <v>0</v>
      </c>
      <c r="K1847" s="22"/>
      <c r="L1847" s="23"/>
      <c r="M1847" s="22"/>
      <c r="N1847" s="23"/>
      <c r="O1847" s="24"/>
      <c r="P1847" s="24"/>
      <c r="Q1847" s="24"/>
      <c r="R1847" s="24"/>
      <c r="S1847" s="24"/>
      <c r="T1847" s="24"/>
      <c r="U1847" s="41" t="str">
        <f t="shared" si="205"/>
        <v>Supplies - Extended Day Care</v>
      </c>
      <c r="V1847" s="48">
        <f>Budget!O171</f>
        <v>0</v>
      </c>
      <c r="W1847" s="1" t="e">
        <f t="shared" si="206"/>
        <v>#VALUE!</v>
      </c>
      <c r="Z1847" s="1" t="s">
        <v>205</v>
      </c>
      <c r="AA1847" s="1">
        <v>303101</v>
      </c>
    </row>
    <row r="1848" spans="5:27" x14ac:dyDescent="0.2">
      <c r="E1848" s="4" t="e">
        <f t="shared" si="202"/>
        <v>#VALUE!</v>
      </c>
      <c r="G1848" s="9" t="e">
        <f t="shared" si="203"/>
        <v>#VALUE!</v>
      </c>
      <c r="H1848" s="9" t="s">
        <v>205</v>
      </c>
      <c r="I1848" s="22" t="str">
        <f t="shared" si="204"/>
        <v>816350</v>
      </c>
      <c r="J1848" s="22">
        <f t="shared" si="201"/>
        <v>0</v>
      </c>
      <c r="K1848" s="22"/>
      <c r="L1848" s="23"/>
      <c r="M1848" s="22"/>
      <c r="N1848" s="23"/>
      <c r="O1848" s="24"/>
      <c r="P1848" s="24"/>
      <c r="Q1848" s="24"/>
      <c r="R1848" s="24"/>
      <c r="S1848" s="24"/>
      <c r="T1848" s="24"/>
      <c r="U1848" s="41" t="str">
        <f t="shared" si="205"/>
        <v>Other Expenditures Extended Day Care</v>
      </c>
      <c r="V1848" s="48">
        <f>Budget!O172</f>
        <v>0</v>
      </c>
      <c r="W1848" s="1" t="e">
        <f t="shared" si="206"/>
        <v>#VALUE!</v>
      </c>
      <c r="Z1848" s="1" t="s">
        <v>205</v>
      </c>
      <c r="AA1848" s="1">
        <v>303101</v>
      </c>
    </row>
    <row r="1849" spans="5:27" x14ac:dyDescent="0.2">
      <c r="E1849" s="4" t="e">
        <f t="shared" si="202"/>
        <v>#VALUE!</v>
      </c>
      <c r="G1849" s="9" t="e">
        <f t="shared" si="203"/>
        <v>#VALUE!</v>
      </c>
      <c r="H1849" s="9" t="s">
        <v>205</v>
      </c>
      <c r="I1849" s="22" t="str">
        <f t="shared" si="204"/>
        <v>816422</v>
      </c>
      <c r="J1849" s="22">
        <f t="shared" si="201"/>
        <v>0</v>
      </c>
      <c r="K1849" s="22"/>
      <c r="L1849" s="23"/>
      <c r="M1849" s="22"/>
      <c r="N1849" s="23"/>
      <c r="O1849" s="24"/>
      <c r="P1849" s="24"/>
      <c r="Q1849" s="24"/>
      <c r="R1849" s="24"/>
      <c r="S1849" s="24"/>
      <c r="T1849" s="24"/>
      <c r="U1849" s="41" t="str">
        <f t="shared" si="205"/>
        <v>Food &amp; Beverages</v>
      </c>
      <c r="V1849" s="48">
        <f>Budget!O173</f>
        <v>0</v>
      </c>
      <c r="W1849" s="1" t="e">
        <f t="shared" si="206"/>
        <v>#VALUE!</v>
      </c>
      <c r="Z1849" s="1" t="s">
        <v>205</v>
      </c>
      <c r="AA1849" s="1">
        <v>303101</v>
      </c>
    </row>
    <row r="1850" spans="5:27" x14ac:dyDescent="0.2">
      <c r="E1850" s="4" t="e">
        <f t="shared" si="202"/>
        <v>#VALUE!</v>
      </c>
      <c r="G1850" s="9" t="e">
        <f t="shared" si="203"/>
        <v>#VALUE!</v>
      </c>
      <c r="H1850" s="9" t="s">
        <v>205</v>
      </c>
      <c r="I1850" s="22" t="str">
        <f t="shared" si="204"/>
        <v>839001</v>
      </c>
      <c r="J1850" s="22">
        <f t="shared" si="201"/>
        <v>0</v>
      </c>
      <c r="K1850" s="22"/>
      <c r="L1850" s="23"/>
      <c r="M1850" s="22"/>
      <c r="N1850" s="23"/>
      <c r="O1850" s="24"/>
      <c r="P1850" s="24"/>
      <c r="Q1850" s="24"/>
      <c r="R1850" s="24"/>
      <c r="S1850" s="24"/>
      <c r="T1850" s="24"/>
      <c r="U1850" s="41" t="str">
        <f t="shared" si="205"/>
        <v>Interest Payments - All Sources</v>
      </c>
      <c r="V1850" s="48">
        <f>Budget!O174</f>
        <v>0</v>
      </c>
      <c r="W1850" s="1" t="e">
        <f t="shared" si="206"/>
        <v>#VALUE!</v>
      </c>
      <c r="Z1850" s="1" t="s">
        <v>205</v>
      </c>
      <c r="AA1850" s="1">
        <v>303101</v>
      </c>
    </row>
    <row r="1851" spans="5:27" x14ac:dyDescent="0.2">
      <c r="E1851" s="4" t="e">
        <f t="shared" si="202"/>
        <v>#VALUE!</v>
      </c>
      <c r="G1851" s="9" t="e">
        <f t="shared" si="203"/>
        <v>#VALUE!</v>
      </c>
      <c r="H1851" s="9" t="s">
        <v>205</v>
      </c>
      <c r="I1851" s="22" t="str">
        <f t="shared" si="204"/>
        <v>839005</v>
      </c>
      <c r="J1851" s="22">
        <f t="shared" si="201"/>
        <v>0</v>
      </c>
      <c r="K1851" s="22"/>
      <c r="L1851" s="23"/>
      <c r="M1851" s="22"/>
      <c r="N1851" s="23"/>
      <c r="O1851" s="24"/>
      <c r="P1851" s="24"/>
      <c r="Q1851" s="24"/>
      <c r="R1851" s="24"/>
      <c r="S1851" s="24"/>
      <c r="T1851" s="24"/>
      <c r="U1851" s="41" t="str">
        <f t="shared" si="205"/>
        <v>Interest Payments - Non-Diocesan Sources</v>
      </c>
      <c r="V1851" s="48">
        <f>Budget!O175</f>
        <v>0</v>
      </c>
      <c r="W1851" s="1" t="e">
        <f t="shared" si="206"/>
        <v>#VALUE!</v>
      </c>
      <c r="Z1851" s="1" t="s">
        <v>205</v>
      </c>
      <c r="AA1851" s="1">
        <v>303101</v>
      </c>
    </row>
    <row r="1852" spans="5:27" x14ac:dyDescent="0.2">
      <c r="E1852" s="4" t="e">
        <f t="shared" si="202"/>
        <v>#VALUE!</v>
      </c>
      <c r="G1852" s="9" t="e">
        <f t="shared" si="203"/>
        <v>#VALUE!</v>
      </c>
      <c r="H1852" s="9" t="s">
        <v>205</v>
      </c>
      <c r="I1852" s="22" t="str">
        <f t="shared" si="204"/>
        <v>859310</v>
      </c>
      <c r="J1852" s="22">
        <f t="shared" si="201"/>
        <v>0</v>
      </c>
      <c r="K1852" s="22"/>
      <c r="L1852" s="23"/>
      <c r="M1852" s="22"/>
      <c r="N1852" s="23"/>
      <c r="O1852" s="24"/>
      <c r="P1852" s="24"/>
      <c r="Q1852" s="24"/>
      <c r="R1852" s="24"/>
      <c r="S1852" s="24"/>
      <c r="T1852" s="24"/>
      <c r="U1852" s="41" t="str">
        <f t="shared" si="205"/>
        <v>Capital Expense Paid to Parish</v>
      </c>
      <c r="V1852" s="48">
        <f>Budget!O176</f>
        <v>0</v>
      </c>
      <c r="W1852" s="1" t="e">
        <f t="shared" si="206"/>
        <v>#VALUE!</v>
      </c>
      <c r="Z1852" s="1" t="s">
        <v>205</v>
      </c>
      <c r="AA1852" s="1">
        <v>303101</v>
      </c>
    </row>
    <row r="1853" spans="5:27" x14ac:dyDescent="0.2">
      <c r="E1853" s="4" t="e">
        <f t="shared" si="202"/>
        <v>#VALUE!</v>
      </c>
      <c r="G1853" s="9" t="e">
        <f t="shared" si="203"/>
        <v>#VALUE!</v>
      </c>
      <c r="H1853" s="9" t="s">
        <v>205</v>
      </c>
      <c r="I1853" s="22" t="str">
        <f t="shared" si="204"/>
        <v>862062</v>
      </c>
      <c r="J1853" s="22">
        <f t="shared" si="201"/>
        <v>0</v>
      </c>
      <c r="K1853" s="22"/>
      <c r="L1853" s="23"/>
      <c r="M1853" s="22"/>
      <c r="N1853" s="23"/>
      <c r="O1853" s="24"/>
      <c r="P1853" s="24"/>
      <c r="Q1853" s="24"/>
      <c r="R1853" s="24"/>
      <c r="S1853" s="24"/>
      <c r="T1853" s="24"/>
      <c r="U1853" s="41" t="str">
        <f t="shared" si="205"/>
        <v>Unrestricted Donation Expense</v>
      </c>
      <c r="V1853" s="48">
        <f>Budget!O177</f>
        <v>0</v>
      </c>
      <c r="W1853" s="1" t="e">
        <f t="shared" si="206"/>
        <v>#VALUE!</v>
      </c>
      <c r="Z1853" s="1" t="s">
        <v>205</v>
      </c>
      <c r="AA1853" s="1">
        <v>303101</v>
      </c>
    </row>
    <row r="1854" spans="5:27" x14ac:dyDescent="0.2">
      <c r="E1854" s="4" t="e">
        <f t="shared" si="202"/>
        <v>#VALUE!</v>
      </c>
      <c r="G1854" s="9" t="e">
        <f t="shared" si="203"/>
        <v>#VALUE!</v>
      </c>
      <c r="H1854" s="9" t="s">
        <v>205</v>
      </c>
      <c r="I1854" s="22" t="str">
        <f t="shared" si="204"/>
        <v>862063</v>
      </c>
      <c r="J1854" s="22">
        <f t="shared" si="201"/>
        <v>0</v>
      </c>
      <c r="K1854" s="22"/>
      <c r="L1854" s="23"/>
      <c r="M1854" s="22"/>
      <c r="N1854" s="23"/>
      <c r="O1854" s="24"/>
      <c r="P1854" s="24"/>
      <c r="Q1854" s="24"/>
      <c r="R1854" s="24"/>
      <c r="S1854" s="24"/>
      <c r="T1854" s="24"/>
      <c r="U1854" s="41" t="str">
        <f t="shared" si="205"/>
        <v>Fundraising - Pledges</v>
      </c>
      <c r="V1854" s="48">
        <f>Budget!O178</f>
        <v>0</v>
      </c>
      <c r="W1854" s="1" t="e">
        <f t="shared" si="206"/>
        <v>#VALUE!</v>
      </c>
      <c r="Z1854" s="1" t="s">
        <v>205</v>
      </c>
      <c r="AA1854" s="1">
        <v>303101</v>
      </c>
    </row>
    <row r="1855" spans="5:27" x14ac:dyDescent="0.2">
      <c r="E1855" s="4" t="e">
        <f t="shared" si="202"/>
        <v>#VALUE!</v>
      </c>
      <c r="G1855" s="9" t="e">
        <f t="shared" si="203"/>
        <v>#VALUE!</v>
      </c>
      <c r="H1855" s="9" t="s">
        <v>205</v>
      </c>
      <c r="I1855" s="22" t="str">
        <f t="shared" si="204"/>
        <v>862065</v>
      </c>
      <c r="J1855" s="22">
        <f t="shared" si="201"/>
        <v>0</v>
      </c>
      <c r="K1855" s="22"/>
      <c r="L1855" s="23"/>
      <c r="M1855" s="22"/>
      <c r="N1855" s="23"/>
      <c r="O1855" s="24"/>
      <c r="P1855" s="24"/>
      <c r="Q1855" s="24"/>
      <c r="R1855" s="24"/>
      <c r="S1855" s="24"/>
      <c r="T1855" s="24"/>
      <c r="U1855" s="41" t="str">
        <f t="shared" si="205"/>
        <v>Fundraising - Athletic Complex</v>
      </c>
      <c r="V1855" s="48">
        <f>Budget!O179</f>
        <v>0</v>
      </c>
      <c r="W1855" s="1" t="e">
        <f t="shared" si="206"/>
        <v>#VALUE!</v>
      </c>
      <c r="Z1855" s="1" t="s">
        <v>205</v>
      </c>
      <c r="AA1855" s="1">
        <v>303101</v>
      </c>
    </row>
    <row r="1856" spans="5:27" x14ac:dyDescent="0.2">
      <c r="E1856" s="4" t="e">
        <f t="shared" si="202"/>
        <v>#VALUE!</v>
      </c>
      <c r="G1856" s="9" t="e">
        <f t="shared" si="203"/>
        <v>#VALUE!</v>
      </c>
      <c r="H1856" s="9" t="s">
        <v>205</v>
      </c>
      <c r="I1856" s="22" t="str">
        <f t="shared" si="204"/>
        <v>862069</v>
      </c>
      <c r="J1856" s="22">
        <f t="shared" si="201"/>
        <v>0</v>
      </c>
      <c r="K1856" s="22"/>
      <c r="L1856" s="23"/>
      <c r="M1856" s="22"/>
      <c r="N1856" s="23"/>
      <c r="O1856" s="24"/>
      <c r="P1856" s="24"/>
      <c r="Q1856" s="24"/>
      <c r="R1856" s="24"/>
      <c r="S1856" s="24"/>
      <c r="T1856" s="24"/>
      <c r="U1856" s="41" t="str">
        <f t="shared" si="205"/>
        <v>Fundraising - Misc</v>
      </c>
      <c r="V1856" s="48">
        <f>Budget!O180</f>
        <v>0</v>
      </c>
      <c r="W1856" s="1" t="e">
        <f t="shared" si="206"/>
        <v>#VALUE!</v>
      </c>
      <c r="Z1856" s="1" t="s">
        <v>205</v>
      </c>
      <c r="AA1856" s="1">
        <v>303101</v>
      </c>
    </row>
    <row r="1857" spans="5:27" x14ac:dyDescent="0.2">
      <c r="E1857" s="4" t="e">
        <f t="shared" si="202"/>
        <v>#VALUE!</v>
      </c>
      <c r="F1857" s="2"/>
      <c r="G1857" s="2" t="e">
        <f t="shared" si="203"/>
        <v>#VALUE!</v>
      </c>
      <c r="H1857" s="7" t="s">
        <v>205</v>
      </c>
      <c r="I1857" s="6">
        <f t="shared" si="204"/>
        <v>303101</v>
      </c>
      <c r="J1857" s="1">
        <f t="shared" si="201"/>
        <v>0</v>
      </c>
      <c r="K1857" s="3"/>
      <c r="M1857" s="3"/>
      <c r="O1857" s="5"/>
      <c r="P1857" s="5"/>
      <c r="Q1857" s="5"/>
      <c r="R1857" s="5"/>
      <c r="S1857" s="5"/>
      <c r="T1857" s="5"/>
      <c r="U1857" s="1" t="str">
        <f t="shared" si="205"/>
        <v>NET GAIN OR LOSS:</v>
      </c>
      <c r="V1857" s="49">
        <f>Budget!O183</f>
        <v>0</v>
      </c>
      <c r="W1857" s="1" t="e">
        <f t="shared" si="206"/>
        <v>#VALUE!</v>
      </c>
      <c r="X1857" s="7"/>
      <c r="Y1857" s="7"/>
      <c r="Z1857" s="7" t="s">
        <v>205</v>
      </c>
      <c r="AA1857" s="1">
        <v>303101</v>
      </c>
    </row>
    <row r="1858" spans="5:27" x14ac:dyDescent="0.2">
      <c r="E1858" s="4" t="e">
        <f t="shared" si="202"/>
        <v>#VALUE!</v>
      </c>
      <c r="G1858" s="9" t="e">
        <f t="shared" si="203"/>
        <v>#VALUE!</v>
      </c>
      <c r="H1858" s="9" t="s">
        <v>205</v>
      </c>
      <c r="I1858" s="19" t="str">
        <f t="shared" si="204"/>
        <v>412010</v>
      </c>
      <c r="J1858" s="19">
        <f>$D$4</f>
        <v>0</v>
      </c>
      <c r="K1858" s="19"/>
      <c r="L1858" s="20"/>
      <c r="M1858" s="19"/>
      <c r="N1858" s="20"/>
      <c r="O1858" s="21"/>
      <c r="P1858" s="21"/>
      <c r="Q1858" s="21"/>
      <c r="R1858" s="21"/>
      <c r="S1858" s="21"/>
      <c r="T1858" s="21"/>
      <c r="U1858" s="40" t="str">
        <f t="shared" si="205"/>
        <v>Cost to Educate</v>
      </c>
      <c r="V1858" s="47">
        <f>-Budget!P10</f>
        <v>0</v>
      </c>
      <c r="W1858" s="1" t="e">
        <f t="shared" si="206"/>
        <v>#VALUE!</v>
      </c>
      <c r="Z1858" s="1" t="s">
        <v>205</v>
      </c>
      <c r="AA1858" s="1">
        <v>303101</v>
      </c>
    </row>
    <row r="1859" spans="5:27" x14ac:dyDescent="0.2">
      <c r="E1859" s="4" t="e">
        <f t="shared" si="202"/>
        <v>#VALUE!</v>
      </c>
      <c r="G1859" s="9" t="e">
        <f t="shared" si="203"/>
        <v>#VALUE!</v>
      </c>
      <c r="H1859" s="9" t="s">
        <v>205</v>
      </c>
      <c r="I1859" s="19" t="str">
        <f t="shared" si="204"/>
        <v>412405</v>
      </c>
      <c r="J1859" s="19">
        <f t="shared" ref="J1859:J1919" si="207">$D$4</f>
        <v>0</v>
      </c>
      <c r="K1859" s="19"/>
      <c r="L1859" s="20"/>
      <c r="M1859" s="19"/>
      <c r="N1859" s="20"/>
      <c r="O1859" s="21"/>
      <c r="P1859" s="21"/>
      <c r="Q1859" s="21"/>
      <c r="R1859" s="21"/>
      <c r="S1859" s="21"/>
      <c r="T1859" s="21"/>
      <c r="U1859" s="40" t="str">
        <f t="shared" si="205"/>
        <v>Published Differential - Parishioner</v>
      </c>
      <c r="V1859" s="47">
        <f>-Budget!P11</f>
        <v>0</v>
      </c>
      <c r="W1859" s="1" t="e">
        <f t="shared" ref="W1859:W1890" si="208">$H$6</f>
        <v>#VALUE!</v>
      </c>
      <c r="Z1859" s="1" t="s">
        <v>205</v>
      </c>
      <c r="AA1859" s="1">
        <v>303101</v>
      </c>
    </row>
    <row r="1860" spans="5:27" x14ac:dyDescent="0.2">
      <c r="E1860" s="4" t="e">
        <f t="shared" si="202"/>
        <v>#VALUE!</v>
      </c>
      <c r="G1860" s="9" t="e">
        <f t="shared" si="203"/>
        <v>#VALUE!</v>
      </c>
      <c r="H1860" s="9" t="s">
        <v>205</v>
      </c>
      <c r="I1860" s="19" t="str">
        <f t="shared" si="204"/>
        <v>412410</v>
      </c>
      <c r="J1860" s="19">
        <f t="shared" si="207"/>
        <v>0</v>
      </c>
      <c r="K1860" s="19"/>
      <c r="L1860" s="20"/>
      <c r="M1860" s="19"/>
      <c r="N1860" s="20"/>
      <c r="O1860" s="21"/>
      <c r="P1860" s="21"/>
      <c r="Q1860" s="21"/>
      <c r="R1860" s="21"/>
      <c r="S1860" s="21"/>
      <c r="T1860" s="21"/>
      <c r="U1860" s="40" t="str">
        <f t="shared" si="205"/>
        <v>Published Differential - Non-Parishioner, Catholic</v>
      </c>
      <c r="V1860" s="47">
        <f>-Budget!P12</f>
        <v>0</v>
      </c>
      <c r="W1860" s="1" t="e">
        <f t="shared" si="208"/>
        <v>#VALUE!</v>
      </c>
      <c r="Z1860" s="1" t="s">
        <v>205</v>
      </c>
      <c r="AA1860" s="1">
        <v>303101</v>
      </c>
    </row>
    <row r="1861" spans="5:27" x14ac:dyDescent="0.2">
      <c r="E1861" s="4" t="e">
        <f t="shared" si="202"/>
        <v>#VALUE!</v>
      </c>
      <c r="G1861" s="9" t="e">
        <f t="shared" si="203"/>
        <v>#VALUE!</v>
      </c>
      <c r="H1861" s="9" t="s">
        <v>205</v>
      </c>
      <c r="I1861" s="19" t="str">
        <f t="shared" si="204"/>
        <v>412415</v>
      </c>
      <c r="J1861" s="19">
        <f t="shared" si="207"/>
        <v>0</v>
      </c>
      <c r="K1861" s="19"/>
      <c r="L1861" s="20"/>
      <c r="M1861" s="19"/>
      <c r="N1861" s="20"/>
      <c r="O1861" s="21"/>
      <c r="P1861" s="21"/>
      <c r="Q1861" s="21"/>
      <c r="R1861" s="21"/>
      <c r="S1861" s="21"/>
      <c r="T1861" s="21"/>
      <c r="U1861" s="40" t="str">
        <f t="shared" si="205"/>
        <v>Published Differential - Non-Catholic</v>
      </c>
      <c r="V1861" s="47">
        <f>-Budget!P13</f>
        <v>0</v>
      </c>
      <c r="W1861" s="1" t="e">
        <f t="shared" si="208"/>
        <v>#VALUE!</v>
      </c>
      <c r="Z1861" s="1" t="s">
        <v>205</v>
      </c>
      <c r="AA1861" s="1">
        <v>303101</v>
      </c>
    </row>
    <row r="1862" spans="5:27" x14ac:dyDescent="0.2">
      <c r="E1862" s="4" t="e">
        <f t="shared" si="202"/>
        <v>#VALUE!</v>
      </c>
      <c r="G1862" s="9" t="e">
        <f t="shared" si="203"/>
        <v>#VALUE!</v>
      </c>
      <c r="H1862" s="9" t="s">
        <v>205</v>
      </c>
      <c r="I1862" s="19" t="str">
        <f t="shared" si="204"/>
        <v>412420</v>
      </c>
      <c r="J1862" s="19">
        <f t="shared" si="207"/>
        <v>0</v>
      </c>
      <c r="K1862" s="19"/>
      <c r="L1862" s="20"/>
      <c r="M1862" s="19"/>
      <c r="N1862" s="20"/>
      <c r="O1862" s="21"/>
      <c r="P1862" s="21"/>
      <c r="Q1862" s="21"/>
      <c r="R1862" s="21"/>
      <c r="S1862" s="21"/>
      <c r="T1862" s="21"/>
      <c r="U1862" s="40" t="str">
        <f t="shared" si="205"/>
        <v>Published Differential - Other Status</v>
      </c>
      <c r="V1862" s="47">
        <f>-Budget!P14</f>
        <v>0</v>
      </c>
      <c r="W1862" s="1" t="e">
        <f t="shared" si="208"/>
        <v>#VALUE!</v>
      </c>
      <c r="Z1862" s="1" t="s">
        <v>205</v>
      </c>
      <c r="AA1862" s="1">
        <v>303101</v>
      </c>
    </row>
    <row r="1863" spans="5:27" x14ac:dyDescent="0.2">
      <c r="E1863" s="4" t="e">
        <f t="shared" si="202"/>
        <v>#VALUE!</v>
      </c>
      <c r="G1863" s="9" t="e">
        <f t="shared" si="203"/>
        <v>#VALUE!</v>
      </c>
      <c r="H1863" s="9" t="s">
        <v>205</v>
      </c>
      <c r="I1863" s="19" t="str">
        <f t="shared" si="204"/>
        <v>412505</v>
      </c>
      <c r="J1863" s="19">
        <f t="shared" si="207"/>
        <v>0</v>
      </c>
      <c r="K1863" s="19"/>
      <c r="L1863" s="20"/>
      <c r="M1863" s="19"/>
      <c r="N1863" s="20"/>
      <c r="O1863" s="21"/>
      <c r="P1863" s="21"/>
      <c r="Q1863" s="21"/>
      <c r="R1863" s="21"/>
      <c r="S1863" s="21"/>
      <c r="T1863" s="21"/>
      <c r="U1863" s="40" t="str">
        <f t="shared" si="205"/>
        <v>Published Discounts</v>
      </c>
      <c r="V1863" s="47">
        <f>-Budget!P15</f>
        <v>0</v>
      </c>
      <c r="W1863" s="1" t="e">
        <f t="shared" si="208"/>
        <v>#VALUE!</v>
      </c>
      <c r="Z1863" s="1" t="s">
        <v>205</v>
      </c>
      <c r="AA1863" s="1">
        <v>303101</v>
      </c>
    </row>
    <row r="1864" spans="5:27" x14ac:dyDescent="0.2">
      <c r="E1864" s="4" t="e">
        <f t="shared" si="202"/>
        <v>#VALUE!</v>
      </c>
      <c r="G1864" s="9" t="e">
        <f t="shared" si="203"/>
        <v>#VALUE!</v>
      </c>
      <c r="H1864" s="9" t="s">
        <v>205</v>
      </c>
      <c r="I1864" s="19" t="str">
        <f t="shared" si="204"/>
        <v>414001</v>
      </c>
      <c r="J1864" s="19">
        <f t="shared" si="207"/>
        <v>0</v>
      </c>
      <c r="K1864" s="19"/>
      <c r="L1864" s="20"/>
      <c r="M1864" s="19"/>
      <c r="N1864" s="20"/>
      <c r="O1864" s="21"/>
      <c r="P1864" s="21"/>
      <c r="Q1864" s="21"/>
      <c r="R1864" s="21"/>
      <c r="S1864" s="21"/>
      <c r="T1864" s="21"/>
      <c r="U1864" s="40" t="str">
        <f t="shared" si="205"/>
        <v>Tuition-Current Year, Parishioner</v>
      </c>
      <c r="V1864" s="47">
        <f>-Budget!P16</f>
        <v>0</v>
      </c>
      <c r="W1864" s="1" t="e">
        <f t="shared" si="208"/>
        <v>#VALUE!</v>
      </c>
      <c r="Z1864" s="1" t="s">
        <v>205</v>
      </c>
      <c r="AA1864" s="1">
        <v>303101</v>
      </c>
    </row>
    <row r="1865" spans="5:27" x14ac:dyDescent="0.2">
      <c r="E1865" s="4" t="e">
        <f t="shared" si="202"/>
        <v>#VALUE!</v>
      </c>
      <c r="G1865" s="9" t="e">
        <f t="shared" si="203"/>
        <v>#VALUE!</v>
      </c>
      <c r="H1865" s="9" t="s">
        <v>205</v>
      </c>
      <c r="I1865" s="19" t="str">
        <f t="shared" si="204"/>
        <v>414002</v>
      </c>
      <c r="J1865" s="19">
        <f t="shared" si="207"/>
        <v>0</v>
      </c>
      <c r="K1865" s="19"/>
      <c r="L1865" s="20"/>
      <c r="M1865" s="19"/>
      <c r="N1865" s="20"/>
      <c r="O1865" s="21"/>
      <c r="P1865" s="21"/>
      <c r="Q1865" s="21"/>
      <c r="R1865" s="21"/>
      <c r="S1865" s="21"/>
      <c r="T1865" s="21"/>
      <c r="U1865" s="40" t="str">
        <f t="shared" si="205"/>
        <v>Tuition-Current Year, Non-Parishioner</v>
      </c>
      <c r="V1865" s="47">
        <f>-Budget!P17</f>
        <v>0</v>
      </c>
      <c r="W1865" s="1" t="e">
        <f t="shared" si="208"/>
        <v>#VALUE!</v>
      </c>
      <c r="Z1865" s="1" t="s">
        <v>205</v>
      </c>
      <c r="AA1865" s="1">
        <v>303101</v>
      </c>
    </row>
    <row r="1866" spans="5:27" x14ac:dyDescent="0.2">
      <c r="E1866" s="4" t="e">
        <f t="shared" si="202"/>
        <v>#VALUE!</v>
      </c>
      <c r="G1866" s="9" t="e">
        <f t="shared" si="203"/>
        <v>#VALUE!</v>
      </c>
      <c r="H1866" s="9" t="s">
        <v>205</v>
      </c>
      <c r="I1866" s="19" t="str">
        <f t="shared" si="204"/>
        <v>414003</v>
      </c>
      <c r="J1866" s="19">
        <f t="shared" si="207"/>
        <v>0</v>
      </c>
      <c r="K1866" s="19"/>
      <c r="L1866" s="20"/>
      <c r="M1866" s="19"/>
      <c r="N1866" s="20"/>
      <c r="O1866" s="21"/>
      <c r="P1866" s="21"/>
      <c r="Q1866" s="21"/>
      <c r="R1866" s="21"/>
      <c r="S1866" s="21"/>
      <c r="T1866" s="21"/>
      <c r="U1866" s="40" t="str">
        <f t="shared" si="205"/>
        <v>Tuition-Current Year, Non-Catholic</v>
      </c>
      <c r="V1866" s="47">
        <f>-Budget!P18</f>
        <v>0</v>
      </c>
      <c r="W1866" s="1" t="e">
        <f t="shared" si="208"/>
        <v>#VALUE!</v>
      </c>
      <c r="Z1866" s="1" t="s">
        <v>205</v>
      </c>
      <c r="AA1866" s="1">
        <v>303101</v>
      </c>
    </row>
    <row r="1867" spans="5:27" x14ac:dyDescent="0.2">
      <c r="E1867" s="4" t="e">
        <f t="shared" si="202"/>
        <v>#VALUE!</v>
      </c>
      <c r="G1867" s="9" t="e">
        <f t="shared" ref="G1867:G1925" si="209">"BV-"&amp;J1867&amp;TEXT(E1867,"mmyy")</f>
        <v>#VALUE!</v>
      </c>
      <c r="H1867" s="9" t="s">
        <v>205</v>
      </c>
      <c r="I1867" s="19" t="str">
        <f t="shared" si="204"/>
        <v>414004</v>
      </c>
      <c r="J1867" s="19">
        <f t="shared" si="207"/>
        <v>0</v>
      </c>
      <c r="K1867" s="19"/>
      <c r="L1867" s="20"/>
      <c r="M1867" s="19"/>
      <c r="N1867" s="20"/>
      <c r="O1867" s="21"/>
      <c r="P1867" s="21"/>
      <c r="Q1867" s="21"/>
      <c r="R1867" s="21"/>
      <c r="S1867" s="21"/>
      <c r="T1867" s="21"/>
      <c r="U1867" s="40" t="str">
        <f t="shared" si="205"/>
        <v>Extended Day Care</v>
      </c>
      <c r="V1867" s="47">
        <f>-Budget!P19</f>
        <v>0</v>
      </c>
      <c r="W1867" s="1" t="e">
        <f t="shared" si="208"/>
        <v>#VALUE!</v>
      </c>
      <c r="Z1867" s="1" t="s">
        <v>205</v>
      </c>
      <c r="AA1867" s="1">
        <v>303101</v>
      </c>
    </row>
    <row r="1868" spans="5:27" x14ac:dyDescent="0.2">
      <c r="E1868" s="4" t="e">
        <f t="shared" si="202"/>
        <v>#VALUE!</v>
      </c>
      <c r="G1868" s="9" t="e">
        <f t="shared" si="209"/>
        <v>#VALUE!</v>
      </c>
      <c r="H1868" s="9" t="s">
        <v>205</v>
      </c>
      <c r="I1868" s="19" t="str">
        <f t="shared" si="204"/>
        <v>414005</v>
      </c>
      <c r="J1868" s="19">
        <f t="shared" si="207"/>
        <v>0</v>
      </c>
      <c r="K1868" s="19"/>
      <c r="L1868" s="20"/>
      <c r="M1868" s="19"/>
      <c r="N1868" s="20"/>
      <c r="O1868" s="21"/>
      <c r="P1868" s="21"/>
      <c r="Q1868" s="21"/>
      <c r="R1868" s="21"/>
      <c r="S1868" s="21"/>
      <c r="T1868" s="21"/>
      <c r="U1868" s="40" t="str">
        <f t="shared" si="205"/>
        <v>Tuition-Prior Year</v>
      </c>
      <c r="V1868" s="47">
        <f>-Budget!P20</f>
        <v>0</v>
      </c>
      <c r="W1868" s="1" t="e">
        <f t="shared" si="208"/>
        <v>#VALUE!</v>
      </c>
      <c r="Z1868" s="1" t="s">
        <v>205</v>
      </c>
      <c r="AA1868" s="1">
        <v>303101</v>
      </c>
    </row>
    <row r="1869" spans="5:27" x14ac:dyDescent="0.2">
      <c r="E1869" s="4" t="e">
        <f t="shared" si="202"/>
        <v>#VALUE!</v>
      </c>
      <c r="G1869" s="9" t="e">
        <f t="shared" si="209"/>
        <v>#VALUE!</v>
      </c>
      <c r="H1869" s="9" t="s">
        <v>205</v>
      </c>
      <c r="I1869" s="19" t="str">
        <f t="shared" si="204"/>
        <v>414006</v>
      </c>
      <c r="J1869" s="19">
        <f t="shared" si="207"/>
        <v>0</v>
      </c>
      <c r="K1869" s="19"/>
      <c r="L1869" s="20"/>
      <c r="M1869" s="19"/>
      <c r="N1869" s="20"/>
      <c r="O1869" s="21"/>
      <c r="P1869" s="21"/>
      <c r="Q1869" s="21"/>
      <c r="R1869" s="21"/>
      <c r="S1869" s="21"/>
      <c r="T1869" s="21"/>
      <c r="U1869" s="40" t="str">
        <f t="shared" si="205"/>
        <v>Academic Summer Session</v>
      </c>
      <c r="V1869" s="47">
        <f>-Budget!P21</f>
        <v>0</v>
      </c>
      <c r="W1869" s="1" t="e">
        <f t="shared" si="208"/>
        <v>#VALUE!</v>
      </c>
      <c r="Z1869" s="1" t="s">
        <v>205</v>
      </c>
      <c r="AA1869" s="1">
        <v>303101</v>
      </c>
    </row>
    <row r="1870" spans="5:27" x14ac:dyDescent="0.2">
      <c r="E1870" s="4" t="e">
        <f t="shared" si="202"/>
        <v>#VALUE!</v>
      </c>
      <c r="G1870" s="9" t="e">
        <f t="shared" si="209"/>
        <v>#VALUE!</v>
      </c>
      <c r="H1870" s="9" t="s">
        <v>205</v>
      </c>
      <c r="I1870" s="19" t="str">
        <f t="shared" si="204"/>
        <v>414007</v>
      </c>
      <c r="J1870" s="19">
        <f t="shared" si="207"/>
        <v>0</v>
      </c>
      <c r="K1870" s="19"/>
      <c r="L1870" s="20"/>
      <c r="M1870" s="19"/>
      <c r="N1870" s="20"/>
      <c r="O1870" s="21"/>
      <c r="P1870" s="21"/>
      <c r="Q1870" s="21"/>
      <c r="R1870" s="21"/>
      <c r="S1870" s="21"/>
      <c r="T1870" s="21"/>
      <c r="U1870" s="40" t="str">
        <f t="shared" si="205"/>
        <v>Registration Fee-Current Year</v>
      </c>
      <c r="V1870" s="47">
        <f>-Budget!P22</f>
        <v>0</v>
      </c>
      <c r="W1870" s="1" t="e">
        <f t="shared" si="208"/>
        <v>#VALUE!</v>
      </c>
      <c r="Z1870" s="1" t="s">
        <v>205</v>
      </c>
      <c r="AA1870" s="1">
        <v>303101</v>
      </c>
    </row>
    <row r="1871" spans="5:27" x14ac:dyDescent="0.2">
      <c r="E1871" s="4" t="e">
        <f t="shared" si="202"/>
        <v>#VALUE!</v>
      </c>
      <c r="G1871" s="9" t="e">
        <f t="shared" si="209"/>
        <v>#VALUE!</v>
      </c>
      <c r="H1871" s="9" t="s">
        <v>205</v>
      </c>
      <c r="I1871" s="19" t="str">
        <f t="shared" si="204"/>
        <v>414008</v>
      </c>
      <c r="J1871" s="19">
        <f t="shared" si="207"/>
        <v>0</v>
      </c>
      <c r="K1871" s="19"/>
      <c r="L1871" s="20"/>
      <c r="M1871" s="19"/>
      <c r="N1871" s="20"/>
      <c r="O1871" s="21"/>
      <c r="P1871" s="21"/>
      <c r="Q1871" s="21"/>
      <c r="R1871" s="21"/>
      <c r="S1871" s="21"/>
      <c r="T1871" s="21"/>
      <c r="U1871" s="40" t="str">
        <f t="shared" si="205"/>
        <v>Student Accident Insurance Fee</v>
      </c>
      <c r="V1871" s="47">
        <f>-Budget!P23</f>
        <v>0</v>
      </c>
      <c r="W1871" s="1" t="e">
        <f t="shared" si="208"/>
        <v>#VALUE!</v>
      </c>
      <c r="Z1871" s="1" t="s">
        <v>205</v>
      </c>
      <c r="AA1871" s="1">
        <v>303101</v>
      </c>
    </row>
    <row r="1872" spans="5:27" x14ac:dyDescent="0.2">
      <c r="E1872" s="4" t="e">
        <f t="shared" si="202"/>
        <v>#VALUE!</v>
      </c>
      <c r="G1872" s="9" t="e">
        <f t="shared" si="209"/>
        <v>#VALUE!</v>
      </c>
      <c r="H1872" s="9" t="s">
        <v>205</v>
      </c>
      <c r="I1872" s="19" t="str">
        <f t="shared" si="204"/>
        <v>414009</v>
      </c>
      <c r="J1872" s="19">
        <f t="shared" si="207"/>
        <v>0</v>
      </c>
      <c r="K1872" s="19"/>
      <c r="L1872" s="20"/>
      <c r="M1872" s="19"/>
      <c r="N1872" s="20"/>
      <c r="O1872" s="21"/>
      <c r="P1872" s="21"/>
      <c r="Q1872" s="21"/>
      <c r="R1872" s="21"/>
      <c r="S1872" s="21"/>
      <c r="T1872" s="21"/>
      <c r="U1872" s="40" t="str">
        <f t="shared" si="205"/>
        <v>Book Fee</v>
      </c>
      <c r="V1872" s="47">
        <f>-Budget!P24</f>
        <v>0</v>
      </c>
      <c r="W1872" s="1" t="e">
        <f t="shared" si="208"/>
        <v>#VALUE!</v>
      </c>
      <c r="Z1872" s="1" t="s">
        <v>205</v>
      </c>
      <c r="AA1872" s="1">
        <v>303101</v>
      </c>
    </row>
    <row r="1873" spans="5:27" x14ac:dyDescent="0.2">
      <c r="E1873" s="4" t="e">
        <f t="shared" si="202"/>
        <v>#VALUE!</v>
      </c>
      <c r="G1873" s="9" t="e">
        <f t="shared" si="209"/>
        <v>#VALUE!</v>
      </c>
      <c r="H1873" s="9" t="s">
        <v>205</v>
      </c>
      <c r="I1873" s="19" t="str">
        <f t="shared" si="204"/>
        <v>414010</v>
      </c>
      <c r="J1873" s="19">
        <f t="shared" si="207"/>
        <v>0</v>
      </c>
      <c r="K1873" s="19"/>
      <c r="L1873" s="20"/>
      <c r="M1873" s="19"/>
      <c r="N1873" s="20"/>
      <c r="O1873" s="21"/>
      <c r="P1873" s="21"/>
      <c r="Q1873" s="21"/>
      <c r="R1873" s="21"/>
      <c r="S1873" s="21"/>
      <c r="T1873" s="21"/>
      <c r="U1873" s="40" t="str">
        <f t="shared" si="205"/>
        <v>Tuition-Scholarship/Donation from Outside</v>
      </c>
      <c r="V1873" s="47">
        <f>-Budget!P25</f>
        <v>0</v>
      </c>
      <c r="W1873" s="1" t="e">
        <f t="shared" si="208"/>
        <v>#VALUE!</v>
      </c>
      <c r="Z1873" s="1" t="s">
        <v>205</v>
      </c>
      <c r="AA1873" s="1">
        <v>303101</v>
      </c>
    </row>
    <row r="1874" spans="5:27" x14ac:dyDescent="0.2">
      <c r="E1874" s="4" t="e">
        <f t="shared" si="202"/>
        <v>#VALUE!</v>
      </c>
      <c r="G1874" s="9" t="e">
        <f t="shared" si="209"/>
        <v>#VALUE!</v>
      </c>
      <c r="H1874" s="9" t="s">
        <v>205</v>
      </c>
      <c r="I1874" s="19" t="str">
        <f t="shared" si="204"/>
        <v>414011</v>
      </c>
      <c r="J1874" s="19">
        <f t="shared" si="207"/>
        <v>0</v>
      </c>
      <c r="K1874" s="19"/>
      <c r="L1874" s="20"/>
      <c r="M1874" s="19"/>
      <c r="N1874" s="20"/>
      <c r="O1874" s="21"/>
      <c r="P1874" s="21"/>
      <c r="Q1874" s="21"/>
      <c r="R1874" s="21"/>
      <c r="S1874" s="21"/>
      <c r="T1874" s="21"/>
      <c r="U1874" s="40" t="str">
        <f t="shared" si="205"/>
        <v>Tuition Insurance Fees</v>
      </c>
      <c r="V1874" s="47">
        <f>-Budget!P26</f>
        <v>0</v>
      </c>
      <c r="W1874" s="1" t="e">
        <f t="shared" si="208"/>
        <v>#VALUE!</v>
      </c>
      <c r="Z1874" s="1" t="s">
        <v>205</v>
      </c>
      <c r="AA1874" s="1">
        <v>303101</v>
      </c>
    </row>
    <row r="1875" spans="5:27" x14ac:dyDescent="0.2">
      <c r="E1875" s="4" t="e">
        <f t="shared" si="202"/>
        <v>#VALUE!</v>
      </c>
      <c r="G1875" s="9" t="e">
        <f t="shared" si="209"/>
        <v>#VALUE!</v>
      </c>
      <c r="H1875" s="9" t="s">
        <v>205</v>
      </c>
      <c r="I1875" s="19" t="str">
        <f t="shared" si="204"/>
        <v>414013</v>
      </c>
      <c r="J1875" s="19">
        <f t="shared" si="207"/>
        <v>0</v>
      </c>
      <c r="K1875" s="19"/>
      <c r="L1875" s="20"/>
      <c r="M1875" s="19"/>
      <c r="N1875" s="20"/>
      <c r="O1875" s="21"/>
      <c r="P1875" s="21"/>
      <c r="Q1875" s="21"/>
      <c r="R1875" s="21"/>
      <c r="S1875" s="21"/>
      <c r="T1875" s="21"/>
      <c r="U1875" s="40" t="str">
        <f t="shared" si="205"/>
        <v>Other Fees</v>
      </c>
      <c r="V1875" s="47">
        <f>-Budget!P27</f>
        <v>0</v>
      </c>
      <c r="W1875" s="1" t="e">
        <f t="shared" si="208"/>
        <v>#VALUE!</v>
      </c>
      <c r="Z1875" s="1" t="s">
        <v>205</v>
      </c>
      <c r="AA1875" s="1">
        <v>303101</v>
      </c>
    </row>
    <row r="1876" spans="5:27" x14ac:dyDescent="0.2">
      <c r="E1876" s="4" t="e">
        <f t="shared" si="202"/>
        <v>#VALUE!</v>
      </c>
      <c r="G1876" s="9" t="e">
        <f t="shared" si="209"/>
        <v>#VALUE!</v>
      </c>
      <c r="H1876" s="9" t="s">
        <v>205</v>
      </c>
      <c r="I1876" s="19" t="str">
        <f t="shared" si="204"/>
        <v>434010</v>
      </c>
      <c r="J1876" s="19">
        <f t="shared" si="207"/>
        <v>0</v>
      </c>
      <c r="K1876" s="19"/>
      <c r="L1876" s="20"/>
      <c r="M1876" s="19"/>
      <c r="N1876" s="20"/>
      <c r="O1876" s="21"/>
      <c r="P1876" s="21"/>
      <c r="Q1876" s="21"/>
      <c r="R1876" s="21"/>
      <c r="S1876" s="21"/>
      <c r="T1876" s="21"/>
      <c r="U1876" s="40" t="str">
        <f t="shared" si="205"/>
        <v>Tuition - Scholarship/Donation from Outside</v>
      </c>
      <c r="V1876" s="47">
        <f>-Budget!P28</f>
        <v>0</v>
      </c>
      <c r="W1876" s="1" t="e">
        <f t="shared" si="208"/>
        <v>#VALUE!</v>
      </c>
      <c r="Z1876" s="1" t="s">
        <v>205</v>
      </c>
      <c r="AA1876" s="1">
        <v>303101</v>
      </c>
    </row>
    <row r="1877" spans="5:27" x14ac:dyDescent="0.2">
      <c r="E1877" s="4" t="e">
        <f t="shared" si="202"/>
        <v>#VALUE!</v>
      </c>
      <c r="G1877" s="9" t="e">
        <f t="shared" si="209"/>
        <v>#VALUE!</v>
      </c>
      <c r="H1877" s="9" t="s">
        <v>205</v>
      </c>
      <c r="I1877" s="19" t="str">
        <f t="shared" si="204"/>
        <v>434011</v>
      </c>
      <c r="J1877" s="19">
        <f t="shared" si="207"/>
        <v>0</v>
      </c>
      <c r="K1877" s="19"/>
      <c r="L1877" s="20"/>
      <c r="M1877" s="19"/>
      <c r="N1877" s="20"/>
      <c r="O1877" s="21"/>
      <c r="P1877" s="21"/>
      <c r="Q1877" s="21"/>
      <c r="R1877" s="21"/>
      <c r="S1877" s="21"/>
      <c r="T1877" s="21"/>
      <c r="U1877" s="40" t="str">
        <f t="shared" si="205"/>
        <v>Diocesan Tuition Assistance Reduction Grants</v>
      </c>
      <c r="V1877" s="47">
        <f>-Budget!P29</f>
        <v>0</v>
      </c>
      <c r="W1877" s="1" t="e">
        <f t="shared" si="208"/>
        <v>#VALUE!</v>
      </c>
      <c r="Z1877" s="1" t="s">
        <v>205</v>
      </c>
      <c r="AA1877" s="1">
        <v>303101</v>
      </c>
    </row>
    <row r="1878" spans="5:27" x14ac:dyDescent="0.2">
      <c r="E1878" s="4" t="e">
        <f t="shared" si="202"/>
        <v>#VALUE!</v>
      </c>
      <c r="G1878" s="9" t="e">
        <f t="shared" si="209"/>
        <v>#VALUE!</v>
      </c>
      <c r="H1878" s="9" t="s">
        <v>205</v>
      </c>
      <c r="I1878" s="19" t="str">
        <f t="shared" si="204"/>
        <v>434012</v>
      </c>
      <c r="J1878" s="19">
        <f t="shared" si="207"/>
        <v>0</v>
      </c>
      <c r="K1878" s="19"/>
      <c r="L1878" s="20"/>
      <c r="M1878" s="19"/>
      <c r="N1878" s="20"/>
      <c r="O1878" s="21"/>
      <c r="P1878" s="21"/>
      <c r="Q1878" s="21"/>
      <c r="R1878" s="21"/>
      <c r="S1878" s="21"/>
      <c r="T1878" s="21"/>
      <c r="U1878" s="40" t="str">
        <f t="shared" si="205"/>
        <v>Tuition Assistance from Parish</v>
      </c>
      <c r="V1878" s="47">
        <f>-Budget!P30</f>
        <v>0</v>
      </c>
      <c r="W1878" s="1" t="e">
        <f t="shared" si="208"/>
        <v>#VALUE!</v>
      </c>
      <c r="Z1878" s="1" t="s">
        <v>205</v>
      </c>
      <c r="AA1878" s="1">
        <v>303101</v>
      </c>
    </row>
    <row r="1879" spans="5:27" x14ac:dyDescent="0.2">
      <c r="E1879" s="4" t="e">
        <f t="shared" si="202"/>
        <v>#VALUE!</v>
      </c>
      <c r="G1879" s="9" t="e">
        <f t="shared" si="209"/>
        <v>#VALUE!</v>
      </c>
      <c r="H1879" s="9" t="s">
        <v>205</v>
      </c>
      <c r="I1879" s="19" t="str">
        <f t="shared" si="204"/>
        <v>434014</v>
      </c>
      <c r="J1879" s="19">
        <f t="shared" si="207"/>
        <v>0</v>
      </c>
      <c r="K1879" s="19"/>
      <c r="L1879" s="20"/>
      <c r="M1879" s="19"/>
      <c r="N1879" s="20"/>
      <c r="O1879" s="21"/>
      <c r="P1879" s="21"/>
      <c r="Q1879" s="21"/>
      <c r="R1879" s="21"/>
      <c r="S1879" s="21"/>
      <c r="T1879" s="21"/>
      <c r="U1879" s="40" t="str">
        <f t="shared" si="205"/>
        <v>Tuition Reduction</v>
      </c>
      <c r="V1879" s="47">
        <f>-Budget!P31</f>
        <v>0</v>
      </c>
      <c r="W1879" s="1" t="e">
        <f t="shared" si="208"/>
        <v>#VALUE!</v>
      </c>
      <c r="Z1879" s="1" t="s">
        <v>205</v>
      </c>
      <c r="AA1879" s="1">
        <v>303101</v>
      </c>
    </row>
    <row r="1880" spans="5:27" x14ac:dyDescent="0.2">
      <c r="E1880" s="4" t="e">
        <f t="shared" si="202"/>
        <v>#VALUE!</v>
      </c>
      <c r="G1880" s="9" t="e">
        <f t="shared" si="209"/>
        <v>#VALUE!</v>
      </c>
      <c r="H1880" s="9" t="s">
        <v>205</v>
      </c>
      <c r="I1880" s="19" t="str">
        <f t="shared" si="204"/>
        <v>434015</v>
      </c>
      <c r="J1880" s="19">
        <f t="shared" si="207"/>
        <v>0</v>
      </c>
      <c r="K1880" s="19"/>
      <c r="L1880" s="20"/>
      <c r="M1880" s="19"/>
      <c r="N1880" s="20"/>
      <c r="O1880" s="21"/>
      <c r="P1880" s="21"/>
      <c r="Q1880" s="21"/>
      <c r="R1880" s="21"/>
      <c r="S1880" s="21"/>
      <c r="T1880" s="21"/>
      <c r="U1880" s="40" t="str">
        <f t="shared" si="205"/>
        <v>Tuition Discounts</v>
      </c>
      <c r="V1880" s="47">
        <f>-Budget!P32</f>
        <v>0</v>
      </c>
      <c r="W1880" s="1" t="e">
        <f t="shared" si="208"/>
        <v>#VALUE!</v>
      </c>
      <c r="Z1880" s="1" t="s">
        <v>205</v>
      </c>
      <c r="AA1880" s="1">
        <v>303101</v>
      </c>
    </row>
    <row r="1881" spans="5:27" x14ac:dyDescent="0.2">
      <c r="E1881" s="4" t="e">
        <f t="shared" si="202"/>
        <v>#VALUE!</v>
      </c>
      <c r="G1881" s="9" t="e">
        <f t="shared" si="209"/>
        <v>#VALUE!</v>
      </c>
      <c r="H1881" s="9" t="s">
        <v>205</v>
      </c>
      <c r="I1881" s="19" t="str">
        <f t="shared" si="204"/>
        <v>434016</v>
      </c>
      <c r="J1881" s="19">
        <f t="shared" si="207"/>
        <v>0</v>
      </c>
      <c r="K1881" s="19"/>
      <c r="L1881" s="20"/>
      <c r="M1881" s="19"/>
      <c r="N1881" s="20"/>
      <c r="O1881" s="21"/>
      <c r="P1881" s="21"/>
      <c r="Q1881" s="21"/>
      <c r="R1881" s="21"/>
      <c r="S1881" s="21"/>
      <c r="T1881" s="21"/>
      <c r="U1881" s="40" t="str">
        <f t="shared" si="205"/>
        <v>Tuition Refunds</v>
      </c>
      <c r="V1881" s="47">
        <f>-Budget!P33</f>
        <v>0</v>
      </c>
      <c r="W1881" s="1" t="e">
        <f t="shared" si="208"/>
        <v>#VALUE!</v>
      </c>
      <c r="Z1881" s="1" t="s">
        <v>205</v>
      </c>
      <c r="AA1881" s="1">
        <v>303101</v>
      </c>
    </row>
    <row r="1882" spans="5:27" x14ac:dyDescent="0.2">
      <c r="E1882" s="4" t="e">
        <f t="shared" ref="E1882:E1945" si="210">DATE(YEAR(E1714),MONTH(E1714)+1,DAY(E1714))</f>
        <v>#VALUE!</v>
      </c>
      <c r="G1882" s="9" t="e">
        <f t="shared" si="209"/>
        <v>#VALUE!</v>
      </c>
      <c r="H1882" s="9" t="s">
        <v>205</v>
      </c>
      <c r="I1882" s="19" t="str">
        <f t="shared" si="204"/>
        <v>434017</v>
      </c>
      <c r="J1882" s="19">
        <f t="shared" si="207"/>
        <v>0</v>
      </c>
      <c r="K1882" s="19"/>
      <c r="L1882" s="20"/>
      <c r="M1882" s="19"/>
      <c r="N1882" s="20"/>
      <c r="O1882" s="21"/>
      <c r="P1882" s="21"/>
      <c r="Q1882" s="21"/>
      <c r="R1882" s="21"/>
      <c r="S1882" s="21"/>
      <c r="T1882" s="21"/>
      <c r="U1882" s="40" t="str">
        <f t="shared" si="205"/>
        <v>Tuition Unrecoverable</v>
      </c>
      <c r="V1882" s="47">
        <f>-Budget!P34</f>
        <v>0</v>
      </c>
      <c r="W1882" s="1" t="e">
        <f t="shared" si="208"/>
        <v>#VALUE!</v>
      </c>
      <c r="Z1882" s="1" t="s">
        <v>205</v>
      </c>
      <c r="AA1882" s="1">
        <v>303101</v>
      </c>
    </row>
    <row r="1883" spans="5:27" x14ac:dyDescent="0.2">
      <c r="E1883" s="4" t="e">
        <f t="shared" si="210"/>
        <v>#VALUE!</v>
      </c>
      <c r="G1883" s="9" t="e">
        <f t="shared" si="209"/>
        <v>#VALUE!</v>
      </c>
      <c r="H1883" s="9" t="s">
        <v>205</v>
      </c>
      <c r="I1883" s="19" t="str">
        <f t="shared" si="204"/>
        <v>454018</v>
      </c>
      <c r="J1883" s="19">
        <f t="shared" si="207"/>
        <v>0</v>
      </c>
      <c r="K1883" s="19"/>
      <c r="L1883" s="20"/>
      <c r="M1883" s="19"/>
      <c r="N1883" s="20"/>
      <c r="O1883" s="21"/>
      <c r="P1883" s="21"/>
      <c r="Q1883" s="21"/>
      <c r="R1883" s="21"/>
      <c r="S1883" s="21"/>
      <c r="T1883" s="21"/>
      <c r="U1883" s="40" t="str">
        <f t="shared" si="205"/>
        <v>Parish Subsidies</v>
      </c>
      <c r="V1883" s="47">
        <f>-Budget!P35</f>
        <v>0</v>
      </c>
      <c r="W1883" s="1" t="e">
        <f t="shared" si="208"/>
        <v>#VALUE!</v>
      </c>
      <c r="Z1883" s="1" t="s">
        <v>205</v>
      </c>
      <c r="AA1883" s="1">
        <v>303101</v>
      </c>
    </row>
    <row r="1884" spans="5:27" x14ac:dyDescent="0.2">
      <c r="E1884" s="4" t="e">
        <f t="shared" si="210"/>
        <v>#VALUE!</v>
      </c>
      <c r="G1884" s="9" t="e">
        <f t="shared" si="209"/>
        <v>#VALUE!</v>
      </c>
      <c r="H1884" s="9" t="s">
        <v>205</v>
      </c>
      <c r="I1884" s="19" t="str">
        <f t="shared" si="204"/>
        <v>454100</v>
      </c>
      <c r="J1884" s="19">
        <f t="shared" si="207"/>
        <v>0</v>
      </c>
      <c r="K1884" s="19"/>
      <c r="L1884" s="20"/>
      <c r="M1884" s="19"/>
      <c r="N1884" s="20"/>
      <c r="O1884" s="21"/>
      <c r="P1884" s="21"/>
      <c r="Q1884" s="21"/>
      <c r="R1884" s="21"/>
      <c r="S1884" s="21"/>
      <c r="T1884" s="21"/>
      <c r="U1884" s="40" t="str">
        <f t="shared" si="205"/>
        <v>Parish Tuition Assistnace</v>
      </c>
      <c r="V1884" s="47">
        <f>-Budget!P36</f>
        <v>0</v>
      </c>
      <c r="W1884" s="1" t="e">
        <f t="shared" si="208"/>
        <v>#VALUE!</v>
      </c>
      <c r="Z1884" s="1" t="s">
        <v>205</v>
      </c>
      <c r="AA1884" s="1">
        <v>303101</v>
      </c>
    </row>
    <row r="1885" spans="5:27" x14ac:dyDescent="0.2">
      <c r="E1885" s="4" t="e">
        <f t="shared" si="210"/>
        <v>#VALUE!</v>
      </c>
      <c r="G1885" s="9" t="e">
        <f t="shared" si="209"/>
        <v>#VALUE!</v>
      </c>
      <c r="H1885" s="9" t="s">
        <v>205</v>
      </c>
      <c r="I1885" s="19" t="str">
        <f t="shared" si="204"/>
        <v>454201</v>
      </c>
      <c r="J1885" s="19">
        <f t="shared" si="207"/>
        <v>0</v>
      </c>
      <c r="K1885" s="19"/>
      <c r="L1885" s="20"/>
      <c r="M1885" s="19"/>
      <c r="N1885" s="20"/>
      <c r="O1885" s="21"/>
      <c r="P1885" s="21"/>
      <c r="Q1885" s="21"/>
      <c r="R1885" s="21"/>
      <c r="S1885" s="21"/>
      <c r="T1885" s="21"/>
      <c r="U1885" s="40" t="str">
        <f t="shared" si="205"/>
        <v>Bishops Annual Appeal (BAA)</v>
      </c>
      <c r="V1885" s="47">
        <f>-Budget!P37</f>
        <v>0</v>
      </c>
      <c r="W1885" s="1" t="e">
        <f t="shared" si="208"/>
        <v>#VALUE!</v>
      </c>
      <c r="Z1885" s="1" t="s">
        <v>205</v>
      </c>
      <c r="AA1885" s="1">
        <v>303101</v>
      </c>
    </row>
    <row r="1886" spans="5:27" x14ac:dyDescent="0.2">
      <c r="E1886" s="4" t="e">
        <f t="shared" si="210"/>
        <v>#VALUE!</v>
      </c>
      <c r="G1886" s="9" t="e">
        <f t="shared" si="209"/>
        <v>#VALUE!</v>
      </c>
      <c r="H1886" s="9" t="s">
        <v>205</v>
      </c>
      <c r="I1886" s="19" t="str">
        <f t="shared" si="204"/>
        <v>454203</v>
      </c>
      <c r="J1886" s="19">
        <f t="shared" si="207"/>
        <v>0</v>
      </c>
      <c r="K1886" s="19"/>
      <c r="L1886" s="20"/>
      <c r="M1886" s="19"/>
      <c r="N1886" s="20"/>
      <c r="O1886" s="21"/>
      <c r="P1886" s="21"/>
      <c r="Q1886" s="21"/>
      <c r="R1886" s="21"/>
      <c r="S1886" s="21"/>
      <c r="T1886" s="21"/>
      <c r="U1886" s="40" t="str">
        <f t="shared" si="205"/>
        <v>Black and Indian Home Missions</v>
      </c>
      <c r="V1886" s="47">
        <f>-Budget!P38</f>
        <v>0</v>
      </c>
      <c r="W1886" s="1" t="e">
        <f t="shared" si="208"/>
        <v>#VALUE!</v>
      </c>
      <c r="Z1886" s="1" t="s">
        <v>205</v>
      </c>
      <c r="AA1886" s="1">
        <v>303101</v>
      </c>
    </row>
    <row r="1887" spans="5:27" x14ac:dyDescent="0.2">
      <c r="E1887" s="4" t="e">
        <f t="shared" si="210"/>
        <v>#VALUE!</v>
      </c>
      <c r="G1887" s="9" t="e">
        <f t="shared" si="209"/>
        <v>#VALUE!</v>
      </c>
      <c r="H1887" s="9" t="s">
        <v>205</v>
      </c>
      <c r="I1887" s="19" t="str">
        <f t="shared" si="204"/>
        <v>474206</v>
      </c>
      <c r="J1887" s="19">
        <f t="shared" si="207"/>
        <v>0</v>
      </c>
      <c r="K1887" s="19"/>
      <c r="L1887" s="20"/>
      <c r="M1887" s="19"/>
      <c r="N1887" s="20"/>
      <c r="O1887" s="21"/>
      <c r="P1887" s="21"/>
      <c r="Q1887" s="21"/>
      <c r="R1887" s="21"/>
      <c r="S1887" s="21"/>
      <c r="T1887" s="21"/>
      <c r="U1887" s="40" t="str">
        <f t="shared" si="205"/>
        <v>Gifts/Donations/Bequests - Unrestricted</v>
      </c>
      <c r="V1887" s="47">
        <f>-Budget!P39</f>
        <v>0</v>
      </c>
      <c r="W1887" s="1" t="e">
        <f t="shared" si="208"/>
        <v>#VALUE!</v>
      </c>
      <c r="Z1887" s="1" t="s">
        <v>205</v>
      </c>
      <c r="AA1887" s="1">
        <v>303101</v>
      </c>
    </row>
    <row r="1888" spans="5:27" x14ac:dyDescent="0.2">
      <c r="E1888" s="4" t="e">
        <f t="shared" si="210"/>
        <v>#VALUE!</v>
      </c>
      <c r="G1888" s="9" t="e">
        <f t="shared" si="209"/>
        <v>#VALUE!</v>
      </c>
      <c r="H1888" s="9" t="s">
        <v>205</v>
      </c>
      <c r="I1888" s="19" t="str">
        <f t="shared" si="204"/>
        <v>474211</v>
      </c>
      <c r="J1888" s="19">
        <f t="shared" si="207"/>
        <v>0</v>
      </c>
      <c r="K1888" s="19"/>
      <c r="L1888" s="20"/>
      <c r="M1888" s="19"/>
      <c r="N1888" s="20"/>
      <c r="O1888" s="21"/>
      <c r="P1888" s="21"/>
      <c r="Q1888" s="21"/>
      <c r="R1888" s="21"/>
      <c r="S1888" s="21"/>
      <c r="T1888" s="21"/>
      <c r="U1888" s="40" t="str">
        <f t="shared" si="205"/>
        <v>Gifts/Donations/Bequests - Restricted</v>
      </c>
      <c r="V1888" s="47">
        <f>-Budget!P40</f>
        <v>0</v>
      </c>
      <c r="W1888" s="1" t="e">
        <f t="shared" si="208"/>
        <v>#VALUE!</v>
      </c>
      <c r="Z1888" s="1" t="s">
        <v>205</v>
      </c>
      <c r="AA1888" s="1">
        <v>303101</v>
      </c>
    </row>
    <row r="1889" spans="5:27" x14ac:dyDescent="0.2">
      <c r="E1889" s="4" t="e">
        <f t="shared" si="210"/>
        <v>#VALUE!</v>
      </c>
      <c r="G1889" s="9" t="e">
        <f t="shared" si="209"/>
        <v>#VALUE!</v>
      </c>
      <c r="H1889" s="9" t="s">
        <v>205</v>
      </c>
      <c r="I1889" s="19" t="str">
        <f t="shared" si="204"/>
        <v>474230</v>
      </c>
      <c r="J1889" s="19">
        <f t="shared" si="207"/>
        <v>0</v>
      </c>
      <c r="K1889" s="19"/>
      <c r="L1889" s="20"/>
      <c r="M1889" s="19"/>
      <c r="N1889" s="20"/>
      <c r="O1889" s="21"/>
      <c r="P1889" s="21"/>
      <c r="Q1889" s="21"/>
      <c r="R1889" s="21"/>
      <c r="S1889" s="21"/>
      <c r="T1889" s="21"/>
      <c r="U1889" s="40" t="str">
        <f t="shared" si="205"/>
        <v>Parents' Organizations</v>
      </c>
      <c r="V1889" s="47">
        <f>-Budget!P41</f>
        <v>0</v>
      </c>
      <c r="W1889" s="1" t="e">
        <f t="shared" si="208"/>
        <v>#VALUE!</v>
      </c>
      <c r="Z1889" s="1" t="s">
        <v>205</v>
      </c>
      <c r="AA1889" s="1">
        <v>303101</v>
      </c>
    </row>
    <row r="1890" spans="5:27" x14ac:dyDescent="0.2">
      <c r="E1890" s="4" t="e">
        <f t="shared" si="210"/>
        <v>#VALUE!</v>
      </c>
      <c r="G1890" s="9" t="e">
        <f t="shared" si="209"/>
        <v>#VALUE!</v>
      </c>
      <c r="H1890" s="9" t="s">
        <v>205</v>
      </c>
      <c r="I1890" s="19" t="str">
        <f t="shared" si="204"/>
        <v>474231</v>
      </c>
      <c r="J1890" s="19">
        <f t="shared" si="207"/>
        <v>0</v>
      </c>
      <c r="K1890" s="19"/>
      <c r="L1890" s="20"/>
      <c r="M1890" s="19"/>
      <c r="N1890" s="20"/>
      <c r="O1890" s="21"/>
      <c r="P1890" s="21"/>
      <c r="Q1890" s="21"/>
      <c r="R1890" s="21"/>
      <c r="S1890" s="21"/>
      <c r="T1890" s="21"/>
      <c r="U1890" s="40" t="str">
        <f t="shared" si="205"/>
        <v>Student Fund Raising (Net)</v>
      </c>
      <c r="V1890" s="47">
        <f>-Budget!P42</f>
        <v>0</v>
      </c>
      <c r="W1890" s="1" t="e">
        <f t="shared" si="208"/>
        <v>#VALUE!</v>
      </c>
      <c r="Z1890" s="1" t="s">
        <v>205</v>
      </c>
      <c r="AA1890" s="1">
        <v>303101</v>
      </c>
    </row>
    <row r="1891" spans="5:27" x14ac:dyDescent="0.2">
      <c r="E1891" s="4" t="e">
        <f t="shared" si="210"/>
        <v>#VALUE!</v>
      </c>
      <c r="G1891" s="9" t="e">
        <f t="shared" si="209"/>
        <v>#VALUE!</v>
      </c>
      <c r="H1891" s="9" t="s">
        <v>205</v>
      </c>
      <c r="I1891" s="19" t="str">
        <f t="shared" si="204"/>
        <v>474232</v>
      </c>
      <c r="J1891" s="19">
        <f t="shared" si="207"/>
        <v>0</v>
      </c>
      <c r="K1891" s="19"/>
      <c r="L1891" s="20"/>
      <c r="M1891" s="19"/>
      <c r="N1891" s="20"/>
      <c r="O1891" s="21"/>
      <c r="P1891" s="21"/>
      <c r="Q1891" s="21"/>
      <c r="R1891" s="21"/>
      <c r="S1891" s="21"/>
      <c r="T1891" s="21"/>
      <c r="U1891" s="40" t="str">
        <f t="shared" si="205"/>
        <v>Special Fund Raising Events (Net)</v>
      </c>
      <c r="V1891" s="47">
        <f>-Budget!P43</f>
        <v>0</v>
      </c>
      <c r="W1891" s="1" t="e">
        <f t="shared" ref="W1891:W1919" si="211">$H$6</f>
        <v>#VALUE!</v>
      </c>
      <c r="Z1891" s="1" t="s">
        <v>205</v>
      </c>
      <c r="AA1891" s="1">
        <v>303101</v>
      </c>
    </row>
    <row r="1892" spans="5:27" x14ac:dyDescent="0.2">
      <c r="E1892" s="4" t="e">
        <f t="shared" si="210"/>
        <v>#VALUE!</v>
      </c>
      <c r="G1892" s="9" t="e">
        <f t="shared" si="209"/>
        <v>#VALUE!</v>
      </c>
      <c r="H1892" s="9" t="s">
        <v>205</v>
      </c>
      <c r="I1892" s="19" t="str">
        <f t="shared" si="204"/>
        <v>474270</v>
      </c>
      <c r="J1892" s="19">
        <f t="shared" si="207"/>
        <v>0</v>
      </c>
      <c r="K1892" s="19"/>
      <c r="L1892" s="20"/>
      <c r="M1892" s="19"/>
      <c r="N1892" s="20"/>
      <c r="O1892" s="21"/>
      <c r="P1892" s="21"/>
      <c r="Q1892" s="21"/>
      <c r="R1892" s="21"/>
      <c r="S1892" s="21"/>
      <c r="T1892" s="21"/>
      <c r="U1892" s="40" t="str">
        <f t="shared" si="205"/>
        <v>School Development</v>
      </c>
      <c r="V1892" s="47">
        <f>-Budget!P44</f>
        <v>0</v>
      </c>
      <c r="W1892" s="1" t="e">
        <f t="shared" si="211"/>
        <v>#VALUE!</v>
      </c>
      <c r="Z1892" s="1" t="s">
        <v>205</v>
      </c>
      <c r="AA1892" s="1">
        <v>303101</v>
      </c>
    </row>
    <row r="1893" spans="5:27" x14ac:dyDescent="0.2">
      <c r="E1893" s="4" t="e">
        <f t="shared" si="210"/>
        <v>#VALUE!</v>
      </c>
      <c r="G1893" s="9" t="e">
        <f t="shared" si="209"/>
        <v>#VALUE!</v>
      </c>
      <c r="H1893" s="9" t="s">
        <v>205</v>
      </c>
      <c r="I1893" s="19" t="str">
        <f t="shared" si="204"/>
        <v>474414</v>
      </c>
      <c r="J1893" s="19">
        <f t="shared" si="207"/>
        <v>0</v>
      </c>
      <c r="K1893" s="19"/>
      <c r="L1893" s="20"/>
      <c r="M1893" s="19"/>
      <c r="N1893" s="20"/>
      <c r="O1893" s="21"/>
      <c r="P1893" s="21"/>
      <c r="Q1893" s="21"/>
      <c r="R1893" s="21"/>
      <c r="S1893" s="21"/>
      <c r="T1893" s="21"/>
      <c r="U1893" s="40" t="str">
        <f t="shared" si="205"/>
        <v>Income from Endowments</v>
      </c>
      <c r="V1893" s="47">
        <f>-Budget!P45</f>
        <v>0</v>
      </c>
      <c r="W1893" s="1" t="e">
        <f t="shared" si="211"/>
        <v>#VALUE!</v>
      </c>
      <c r="Z1893" s="1" t="s">
        <v>205</v>
      </c>
      <c r="AA1893" s="1">
        <v>303101</v>
      </c>
    </row>
    <row r="1894" spans="5:27" x14ac:dyDescent="0.2">
      <c r="E1894" s="4" t="e">
        <f t="shared" si="210"/>
        <v>#VALUE!</v>
      </c>
      <c r="G1894" s="9" t="e">
        <f t="shared" si="209"/>
        <v>#VALUE!</v>
      </c>
      <c r="H1894" s="9" t="s">
        <v>205</v>
      </c>
      <c r="I1894" s="19" t="str">
        <f t="shared" si="204"/>
        <v>474505</v>
      </c>
      <c r="J1894" s="19">
        <f t="shared" si="207"/>
        <v>0</v>
      </c>
      <c r="K1894" s="19"/>
      <c r="L1894" s="20"/>
      <c r="M1894" s="19"/>
      <c r="N1894" s="20"/>
      <c r="O1894" s="21"/>
      <c r="P1894" s="21"/>
      <c r="Q1894" s="21"/>
      <c r="R1894" s="21"/>
      <c r="S1894" s="21"/>
      <c r="T1894" s="21"/>
      <c r="U1894" s="40" t="str">
        <f t="shared" si="205"/>
        <v>Realized Gain (Loss) on Sale of Investments</v>
      </c>
      <c r="V1894" s="47">
        <f>-Budget!P46</f>
        <v>0</v>
      </c>
      <c r="W1894" s="1" t="e">
        <f t="shared" si="211"/>
        <v>#VALUE!</v>
      </c>
      <c r="Z1894" s="1" t="s">
        <v>205</v>
      </c>
      <c r="AA1894" s="1">
        <v>303101</v>
      </c>
    </row>
    <row r="1895" spans="5:27" x14ac:dyDescent="0.2">
      <c r="E1895" s="4" t="e">
        <f t="shared" si="210"/>
        <v>#VALUE!</v>
      </c>
      <c r="G1895" s="9" t="e">
        <f t="shared" si="209"/>
        <v>#VALUE!</v>
      </c>
      <c r="H1895" s="9" t="s">
        <v>205</v>
      </c>
      <c r="I1895" s="19" t="str">
        <f t="shared" si="204"/>
        <v>474605</v>
      </c>
      <c r="J1895" s="19">
        <f t="shared" si="207"/>
        <v>0</v>
      </c>
      <c r="K1895" s="19"/>
      <c r="L1895" s="20"/>
      <c r="M1895" s="19"/>
      <c r="N1895" s="20"/>
      <c r="O1895" s="21"/>
      <c r="P1895" s="21"/>
      <c r="Q1895" s="21"/>
      <c r="R1895" s="21"/>
      <c r="S1895" s="21"/>
      <c r="T1895" s="21"/>
      <c r="U1895" s="40" t="str">
        <f t="shared" si="205"/>
        <v>Unrealized Gain (Loss) on Investments</v>
      </c>
      <c r="V1895" s="47">
        <f>-Budget!P47</f>
        <v>0</v>
      </c>
      <c r="W1895" s="1" t="e">
        <f t="shared" si="211"/>
        <v>#VALUE!</v>
      </c>
      <c r="Z1895" s="1" t="s">
        <v>205</v>
      </c>
      <c r="AA1895" s="1">
        <v>303101</v>
      </c>
    </row>
    <row r="1896" spans="5:27" x14ac:dyDescent="0.2">
      <c r="E1896" s="4" t="e">
        <f t="shared" si="210"/>
        <v>#VALUE!</v>
      </c>
      <c r="G1896" s="9" t="e">
        <f t="shared" si="209"/>
        <v>#VALUE!</v>
      </c>
      <c r="H1896" s="9" t="s">
        <v>205</v>
      </c>
      <c r="I1896" s="19" t="str">
        <f t="shared" si="204"/>
        <v>494214</v>
      </c>
      <c r="J1896" s="19">
        <f t="shared" si="207"/>
        <v>0</v>
      </c>
      <c r="K1896" s="19"/>
      <c r="L1896" s="20"/>
      <c r="M1896" s="19"/>
      <c r="N1896" s="20"/>
      <c r="O1896" s="21"/>
      <c r="P1896" s="21"/>
      <c r="Q1896" s="21"/>
      <c r="R1896" s="21"/>
      <c r="S1896" s="21"/>
      <c r="T1896" s="21"/>
      <c r="U1896" s="40" t="str">
        <f t="shared" si="205"/>
        <v>Grants</v>
      </c>
      <c r="V1896" s="47">
        <f>-Budget!P48</f>
        <v>0</v>
      </c>
      <c r="W1896" s="1" t="e">
        <f t="shared" si="211"/>
        <v>#VALUE!</v>
      </c>
      <c r="Z1896" s="1" t="s">
        <v>205</v>
      </c>
      <c r="AA1896" s="1">
        <v>303101</v>
      </c>
    </row>
    <row r="1897" spans="5:27" x14ac:dyDescent="0.2">
      <c r="E1897" s="4" t="e">
        <f t="shared" si="210"/>
        <v>#VALUE!</v>
      </c>
      <c r="G1897" s="9" t="e">
        <f t="shared" si="209"/>
        <v>#VALUE!</v>
      </c>
      <c r="H1897" s="9" t="s">
        <v>205</v>
      </c>
      <c r="I1897" s="19" t="str">
        <f t="shared" si="204"/>
        <v>494401</v>
      </c>
      <c r="J1897" s="19">
        <f t="shared" si="207"/>
        <v>0</v>
      </c>
      <c r="K1897" s="19"/>
      <c r="L1897" s="20"/>
      <c r="M1897" s="19"/>
      <c r="N1897" s="20"/>
      <c r="O1897" s="21"/>
      <c r="P1897" s="21"/>
      <c r="Q1897" s="21"/>
      <c r="R1897" s="21"/>
      <c r="S1897" s="21"/>
      <c r="T1897" s="21"/>
      <c r="U1897" s="40" t="str">
        <f t="shared" si="205"/>
        <v>Insurance Settlements</v>
      </c>
      <c r="V1897" s="47">
        <f>-Budget!P49</f>
        <v>0</v>
      </c>
      <c r="W1897" s="1" t="e">
        <f t="shared" si="211"/>
        <v>#VALUE!</v>
      </c>
      <c r="Z1897" s="1" t="s">
        <v>205</v>
      </c>
      <c r="AA1897" s="1">
        <v>303101</v>
      </c>
    </row>
    <row r="1898" spans="5:27" x14ac:dyDescent="0.2">
      <c r="E1898" s="4" t="e">
        <f t="shared" si="210"/>
        <v>#VALUE!</v>
      </c>
      <c r="G1898" s="9" t="e">
        <f t="shared" si="209"/>
        <v>#VALUE!</v>
      </c>
      <c r="H1898" s="9" t="s">
        <v>205</v>
      </c>
      <c r="I1898" s="19" t="str">
        <f t="shared" si="204"/>
        <v>494601</v>
      </c>
      <c r="J1898" s="19">
        <f t="shared" si="207"/>
        <v>0</v>
      </c>
      <c r="K1898" s="19"/>
      <c r="L1898" s="20"/>
      <c r="M1898" s="19"/>
      <c r="N1898" s="20"/>
      <c r="O1898" s="21"/>
      <c r="P1898" s="21"/>
      <c r="Q1898" s="21"/>
      <c r="R1898" s="21"/>
      <c r="S1898" s="21"/>
      <c r="T1898" s="21"/>
      <c r="U1898" s="40" t="str">
        <f t="shared" si="205"/>
        <v>Rental of Facilities</v>
      </c>
      <c r="V1898" s="47">
        <f>-Budget!P50</f>
        <v>0</v>
      </c>
      <c r="W1898" s="1" t="e">
        <f t="shared" si="211"/>
        <v>#VALUE!</v>
      </c>
      <c r="Z1898" s="1" t="s">
        <v>205</v>
      </c>
      <c r="AA1898" s="1">
        <v>303101</v>
      </c>
    </row>
    <row r="1899" spans="5:27" x14ac:dyDescent="0.2">
      <c r="E1899" s="4" t="e">
        <f t="shared" si="210"/>
        <v>#VALUE!</v>
      </c>
      <c r="G1899" s="9" t="e">
        <f t="shared" si="209"/>
        <v>#VALUE!</v>
      </c>
      <c r="H1899" s="9" t="s">
        <v>205</v>
      </c>
      <c r="I1899" s="19" t="str">
        <f t="shared" si="204"/>
        <v>494650</v>
      </c>
      <c r="J1899" s="19">
        <f t="shared" si="207"/>
        <v>0</v>
      </c>
      <c r="K1899" s="19"/>
      <c r="L1899" s="20"/>
      <c r="M1899" s="19"/>
      <c r="N1899" s="20"/>
      <c r="O1899" s="21"/>
      <c r="P1899" s="21"/>
      <c r="Q1899" s="21"/>
      <c r="R1899" s="21"/>
      <c r="S1899" s="21"/>
      <c r="T1899" s="21"/>
      <c r="U1899" s="40" t="str">
        <f t="shared" si="205"/>
        <v>Miscellaneous Income</v>
      </c>
      <c r="V1899" s="47">
        <f>-Budget!P51</f>
        <v>0</v>
      </c>
      <c r="W1899" s="1" t="e">
        <f t="shared" si="211"/>
        <v>#VALUE!</v>
      </c>
      <c r="Z1899" s="1" t="s">
        <v>205</v>
      </c>
      <c r="AA1899" s="1">
        <v>303101</v>
      </c>
    </row>
    <row r="1900" spans="5:27" x14ac:dyDescent="0.2">
      <c r="E1900" s="4" t="e">
        <f t="shared" si="210"/>
        <v>#VALUE!</v>
      </c>
      <c r="G1900" s="9" t="e">
        <f t="shared" si="209"/>
        <v>#VALUE!</v>
      </c>
      <c r="H1900" s="9" t="s">
        <v>205</v>
      </c>
      <c r="I1900" s="19" t="str">
        <f t="shared" si="204"/>
        <v>494671</v>
      </c>
      <c r="J1900" s="19">
        <f t="shared" si="207"/>
        <v>0</v>
      </c>
      <c r="K1900" s="19"/>
      <c r="L1900" s="20"/>
      <c r="M1900" s="19"/>
      <c r="N1900" s="20"/>
      <c r="O1900" s="21"/>
      <c r="P1900" s="21"/>
      <c r="Q1900" s="21"/>
      <c r="R1900" s="21"/>
      <c r="S1900" s="21"/>
      <c r="T1900" s="21"/>
      <c r="U1900" s="40" t="str">
        <f t="shared" si="205"/>
        <v>Interest Income</v>
      </c>
      <c r="V1900" s="47">
        <f>-Budget!P52</f>
        <v>0</v>
      </c>
      <c r="W1900" s="1" t="e">
        <f t="shared" si="211"/>
        <v>#VALUE!</v>
      </c>
      <c r="Z1900" s="1" t="s">
        <v>205</v>
      </c>
      <c r="AA1900" s="1">
        <v>303101</v>
      </c>
    </row>
    <row r="1901" spans="5:27" x14ac:dyDescent="0.2">
      <c r="E1901" s="4" t="e">
        <f t="shared" si="210"/>
        <v>#VALUE!</v>
      </c>
      <c r="G1901" s="9" t="e">
        <f t="shared" si="209"/>
        <v>#VALUE!</v>
      </c>
      <c r="H1901" s="9" t="s">
        <v>205</v>
      </c>
      <c r="I1901" s="19" t="str">
        <f t="shared" si="204"/>
        <v>514600</v>
      </c>
      <c r="J1901" s="19">
        <f t="shared" si="207"/>
        <v>0</v>
      </c>
      <c r="K1901" s="19"/>
      <c r="L1901" s="20"/>
      <c r="M1901" s="19"/>
      <c r="N1901" s="20"/>
      <c r="O1901" s="21"/>
      <c r="P1901" s="21"/>
      <c r="Q1901" s="21"/>
      <c r="R1901" s="21"/>
      <c r="S1901" s="21"/>
      <c r="T1901" s="21"/>
      <c r="U1901" s="40" t="str">
        <f t="shared" si="205"/>
        <v>Student Activities - Non-Athletic</v>
      </c>
      <c r="V1901" s="47">
        <f>-Budget!P53</f>
        <v>0</v>
      </c>
      <c r="W1901" s="1" t="e">
        <f t="shared" si="211"/>
        <v>#VALUE!</v>
      </c>
      <c r="Z1901" s="1" t="s">
        <v>205</v>
      </c>
      <c r="AA1901" s="1">
        <v>303101</v>
      </c>
    </row>
    <row r="1902" spans="5:27" x14ac:dyDescent="0.2">
      <c r="E1902" s="4" t="e">
        <f t="shared" si="210"/>
        <v>#VALUE!</v>
      </c>
      <c r="G1902" s="9" t="e">
        <f t="shared" si="209"/>
        <v>#VALUE!</v>
      </c>
      <c r="H1902" s="9" t="s">
        <v>205</v>
      </c>
      <c r="I1902" s="19" t="str">
        <f t="shared" si="204"/>
        <v>514638</v>
      </c>
      <c r="J1902" s="19">
        <f t="shared" si="207"/>
        <v>0</v>
      </c>
      <c r="K1902" s="19"/>
      <c r="L1902" s="20"/>
      <c r="M1902" s="19"/>
      <c r="N1902" s="20"/>
      <c r="O1902" s="21"/>
      <c r="P1902" s="21"/>
      <c r="Q1902" s="21"/>
      <c r="R1902" s="21"/>
      <c r="S1902" s="21"/>
      <c r="T1902" s="21"/>
      <c r="U1902" s="40" t="str">
        <f t="shared" si="205"/>
        <v>Student Insurance</v>
      </c>
      <c r="V1902" s="47">
        <f>-Budget!P54</f>
        <v>0</v>
      </c>
      <c r="W1902" s="1" t="e">
        <f t="shared" si="211"/>
        <v>#VALUE!</v>
      </c>
      <c r="Z1902" s="1" t="s">
        <v>205</v>
      </c>
      <c r="AA1902" s="1">
        <v>303101</v>
      </c>
    </row>
    <row r="1903" spans="5:27" x14ac:dyDescent="0.2">
      <c r="E1903" s="4" t="e">
        <f t="shared" si="210"/>
        <v>#VALUE!</v>
      </c>
      <c r="G1903" s="9" t="e">
        <f t="shared" si="209"/>
        <v>#VALUE!</v>
      </c>
      <c r="H1903" s="9" t="s">
        <v>205</v>
      </c>
      <c r="I1903" s="19" t="str">
        <f t="shared" si="204"/>
        <v>514675</v>
      </c>
      <c r="J1903" s="19">
        <f t="shared" si="207"/>
        <v>0</v>
      </c>
      <c r="K1903" s="19"/>
      <c r="L1903" s="20"/>
      <c r="M1903" s="19"/>
      <c r="N1903" s="20"/>
      <c r="O1903" s="21"/>
      <c r="P1903" s="21"/>
      <c r="Q1903" s="21"/>
      <c r="R1903" s="21"/>
      <c r="S1903" s="21"/>
      <c r="T1903" s="21"/>
      <c r="U1903" s="40" t="str">
        <f t="shared" si="205"/>
        <v>Student Activity Income</v>
      </c>
      <c r="V1903" s="47">
        <f>-Budget!P55</f>
        <v>0</v>
      </c>
      <c r="W1903" s="1" t="e">
        <f t="shared" si="211"/>
        <v>#VALUE!</v>
      </c>
      <c r="Z1903" s="1" t="s">
        <v>205</v>
      </c>
      <c r="AA1903" s="1">
        <v>303101</v>
      </c>
    </row>
    <row r="1904" spans="5:27" x14ac:dyDescent="0.2">
      <c r="E1904" s="4" t="e">
        <f t="shared" si="210"/>
        <v>#VALUE!</v>
      </c>
      <c r="G1904" s="9" t="e">
        <f t="shared" si="209"/>
        <v>#VALUE!</v>
      </c>
      <c r="H1904" s="9" t="s">
        <v>205</v>
      </c>
      <c r="I1904" s="19" t="str">
        <f t="shared" si="204"/>
        <v>534211</v>
      </c>
      <c r="J1904" s="19">
        <f t="shared" si="207"/>
        <v>0</v>
      </c>
      <c r="K1904" s="19"/>
      <c r="L1904" s="20"/>
      <c r="M1904" s="19"/>
      <c r="N1904" s="20"/>
      <c r="O1904" s="21"/>
      <c r="P1904" s="21"/>
      <c r="Q1904" s="21"/>
      <c r="R1904" s="21"/>
      <c r="S1904" s="21"/>
      <c r="T1904" s="21"/>
      <c r="U1904" s="40" t="str">
        <f t="shared" si="205"/>
        <v>Athletic Donations</v>
      </c>
      <c r="V1904" s="47">
        <f>-Budget!P56</f>
        <v>0</v>
      </c>
      <c r="W1904" s="1" t="e">
        <f t="shared" si="211"/>
        <v>#VALUE!</v>
      </c>
      <c r="Z1904" s="1" t="s">
        <v>205</v>
      </c>
      <c r="AA1904" s="1">
        <v>303101</v>
      </c>
    </row>
    <row r="1905" spans="5:27" x14ac:dyDescent="0.2">
      <c r="E1905" s="4" t="e">
        <f t="shared" si="210"/>
        <v>#VALUE!</v>
      </c>
      <c r="G1905" s="9" t="e">
        <f t="shared" si="209"/>
        <v>#VALUE!</v>
      </c>
      <c r="H1905" s="9" t="s">
        <v>205</v>
      </c>
      <c r="I1905" s="19" t="str">
        <f t="shared" si="204"/>
        <v>534212</v>
      </c>
      <c r="J1905" s="19">
        <f t="shared" si="207"/>
        <v>0</v>
      </c>
      <c r="K1905" s="19"/>
      <c r="L1905" s="20"/>
      <c r="M1905" s="19"/>
      <c r="N1905" s="20"/>
      <c r="O1905" s="21"/>
      <c r="P1905" s="21"/>
      <c r="Q1905" s="21"/>
      <c r="R1905" s="21"/>
      <c r="S1905" s="21"/>
      <c r="T1905" s="21"/>
      <c r="U1905" s="40" t="str">
        <f t="shared" si="205"/>
        <v>Athletic Fees</v>
      </c>
      <c r="V1905" s="47">
        <f>-Budget!P57</f>
        <v>0</v>
      </c>
      <c r="W1905" s="1" t="e">
        <f t="shared" si="211"/>
        <v>#VALUE!</v>
      </c>
      <c r="Z1905" s="1" t="s">
        <v>205</v>
      </c>
      <c r="AA1905" s="1">
        <v>303101</v>
      </c>
    </row>
    <row r="1906" spans="5:27" x14ac:dyDescent="0.2">
      <c r="E1906" s="4" t="e">
        <f t="shared" si="210"/>
        <v>#VALUE!</v>
      </c>
      <c r="G1906" s="9" t="e">
        <f t="shared" si="209"/>
        <v>#VALUE!</v>
      </c>
      <c r="H1906" s="9" t="s">
        <v>205</v>
      </c>
      <c r="I1906" s="19" t="str">
        <f t="shared" si="204"/>
        <v>534690</v>
      </c>
      <c r="J1906" s="19">
        <f t="shared" si="207"/>
        <v>0</v>
      </c>
      <c r="K1906" s="19"/>
      <c r="L1906" s="20"/>
      <c r="M1906" s="19"/>
      <c r="N1906" s="20"/>
      <c r="O1906" s="21"/>
      <c r="P1906" s="21"/>
      <c r="Q1906" s="21"/>
      <c r="R1906" s="21"/>
      <c r="S1906" s="21"/>
      <c r="T1906" s="21"/>
      <c r="U1906" s="40" t="str">
        <f t="shared" si="205"/>
        <v>Gate Receipts</v>
      </c>
      <c r="V1906" s="47">
        <f>-Budget!P58</f>
        <v>0</v>
      </c>
      <c r="W1906" s="1" t="e">
        <f t="shared" si="211"/>
        <v>#VALUE!</v>
      </c>
      <c r="Z1906" s="1" t="s">
        <v>205</v>
      </c>
      <c r="AA1906" s="1">
        <v>303101</v>
      </c>
    </row>
    <row r="1907" spans="5:27" x14ac:dyDescent="0.2">
      <c r="E1907" s="4" t="e">
        <f t="shared" si="210"/>
        <v>#VALUE!</v>
      </c>
      <c r="G1907" s="9" t="e">
        <f t="shared" si="209"/>
        <v>#VALUE!</v>
      </c>
      <c r="H1907" s="9" t="s">
        <v>205</v>
      </c>
      <c r="I1907" s="19" t="str">
        <f t="shared" ref="I1907:I1970" si="212">I1739</f>
        <v>534691</v>
      </c>
      <c r="J1907" s="19">
        <f t="shared" si="207"/>
        <v>0</v>
      </c>
      <c r="K1907" s="19"/>
      <c r="L1907" s="20"/>
      <c r="M1907" s="19"/>
      <c r="N1907" s="20"/>
      <c r="O1907" s="21"/>
      <c r="P1907" s="21"/>
      <c r="Q1907" s="21"/>
      <c r="R1907" s="21"/>
      <c r="S1907" s="21"/>
      <c r="T1907" s="21"/>
      <c r="U1907" s="40" t="str">
        <f t="shared" ref="U1907:U1970" si="213">U1739</f>
        <v>Athletic Insurance Fee</v>
      </c>
      <c r="V1907" s="47">
        <f>-Budget!P59</f>
        <v>0</v>
      </c>
      <c r="W1907" s="1" t="e">
        <f t="shared" si="211"/>
        <v>#VALUE!</v>
      </c>
      <c r="Z1907" s="1" t="s">
        <v>205</v>
      </c>
      <c r="AA1907" s="1">
        <v>303101</v>
      </c>
    </row>
    <row r="1908" spans="5:27" x14ac:dyDescent="0.2">
      <c r="E1908" s="4" t="e">
        <f t="shared" si="210"/>
        <v>#VALUE!</v>
      </c>
      <c r="G1908" s="9" t="e">
        <f t="shared" si="209"/>
        <v>#VALUE!</v>
      </c>
      <c r="H1908" s="9" t="s">
        <v>205</v>
      </c>
      <c r="I1908" s="19" t="str">
        <f t="shared" si="212"/>
        <v>534692</v>
      </c>
      <c r="J1908" s="19">
        <f t="shared" si="207"/>
        <v>0</v>
      </c>
      <c r="K1908" s="19"/>
      <c r="L1908" s="20"/>
      <c r="M1908" s="19"/>
      <c r="N1908" s="20"/>
      <c r="O1908" s="21"/>
      <c r="P1908" s="21"/>
      <c r="Q1908" s="21"/>
      <c r="R1908" s="21"/>
      <c r="S1908" s="21"/>
      <c r="T1908" s="21"/>
      <c r="U1908" s="40" t="str">
        <f t="shared" si="213"/>
        <v>Athletic Concessions Income (Net)</v>
      </c>
      <c r="V1908" s="47">
        <f>-Budget!P60</f>
        <v>0</v>
      </c>
      <c r="W1908" s="1" t="e">
        <f t="shared" si="211"/>
        <v>#VALUE!</v>
      </c>
      <c r="Z1908" s="1" t="s">
        <v>205</v>
      </c>
      <c r="AA1908" s="1">
        <v>303101</v>
      </c>
    </row>
    <row r="1909" spans="5:27" x14ac:dyDescent="0.2">
      <c r="E1909" s="4" t="e">
        <f t="shared" si="210"/>
        <v>#VALUE!</v>
      </c>
      <c r="G1909" s="9" t="e">
        <f t="shared" si="209"/>
        <v>#VALUE!</v>
      </c>
      <c r="H1909" s="9" t="s">
        <v>205</v>
      </c>
      <c r="I1909" s="19" t="str">
        <f t="shared" si="212"/>
        <v>554695</v>
      </c>
      <c r="J1909" s="19">
        <f t="shared" si="207"/>
        <v>0</v>
      </c>
      <c r="K1909" s="19"/>
      <c r="L1909" s="20"/>
      <c r="M1909" s="19"/>
      <c r="N1909" s="20"/>
      <c r="O1909" s="21"/>
      <c r="P1909" s="21"/>
      <c r="Q1909" s="21"/>
      <c r="R1909" s="21"/>
      <c r="S1909" s="21"/>
      <c r="T1909" s="21"/>
      <c r="U1909" s="40" t="str">
        <f t="shared" si="213"/>
        <v>Bookstore (Net)</v>
      </c>
      <c r="V1909" s="47">
        <f>-Budget!P61</f>
        <v>0</v>
      </c>
      <c r="W1909" s="1" t="e">
        <f t="shared" si="211"/>
        <v>#VALUE!</v>
      </c>
      <c r="Z1909" s="1" t="s">
        <v>205</v>
      </c>
      <c r="AA1909" s="1">
        <v>303101</v>
      </c>
    </row>
    <row r="1910" spans="5:27" x14ac:dyDescent="0.2">
      <c r="E1910" s="4" t="e">
        <f t="shared" si="210"/>
        <v>#VALUE!</v>
      </c>
      <c r="G1910" s="9" t="e">
        <f t="shared" si="209"/>
        <v>#VALUE!</v>
      </c>
      <c r="H1910" s="9" t="s">
        <v>205</v>
      </c>
      <c r="I1910" s="19" t="str">
        <f t="shared" si="212"/>
        <v>554696</v>
      </c>
      <c r="J1910" s="19">
        <f t="shared" si="207"/>
        <v>0</v>
      </c>
      <c r="K1910" s="19"/>
      <c r="L1910" s="20"/>
      <c r="M1910" s="19"/>
      <c r="N1910" s="20"/>
      <c r="O1910" s="21"/>
      <c r="P1910" s="21"/>
      <c r="Q1910" s="21"/>
      <c r="R1910" s="21"/>
      <c r="S1910" s="21"/>
      <c r="T1910" s="21"/>
      <c r="U1910" s="40" t="str">
        <f t="shared" si="213"/>
        <v>Food Service (Net)</v>
      </c>
      <c r="V1910" s="47">
        <f>-Budget!P62</f>
        <v>0</v>
      </c>
      <c r="W1910" s="1" t="e">
        <f t="shared" si="211"/>
        <v>#VALUE!</v>
      </c>
      <c r="Z1910" s="1" t="s">
        <v>205</v>
      </c>
      <c r="AA1910" s="1">
        <v>303101</v>
      </c>
    </row>
    <row r="1911" spans="5:27" x14ac:dyDescent="0.2">
      <c r="E1911" s="4" t="e">
        <f t="shared" si="210"/>
        <v>#VALUE!</v>
      </c>
      <c r="G1911" s="9" t="e">
        <f t="shared" si="209"/>
        <v>#VALUE!</v>
      </c>
      <c r="H1911" s="9" t="s">
        <v>205</v>
      </c>
      <c r="I1911" s="19" t="str">
        <f t="shared" si="212"/>
        <v>554697</v>
      </c>
      <c r="J1911" s="19">
        <f t="shared" si="207"/>
        <v>0</v>
      </c>
      <c r="K1911" s="19"/>
      <c r="L1911" s="20"/>
      <c r="M1911" s="19"/>
      <c r="N1911" s="20"/>
      <c r="O1911" s="21"/>
      <c r="P1911" s="21"/>
      <c r="Q1911" s="21"/>
      <c r="R1911" s="21"/>
      <c r="S1911" s="21"/>
      <c r="T1911" s="21"/>
      <c r="U1911" s="40" t="str">
        <f t="shared" si="213"/>
        <v>Vending Machines (Net)</v>
      </c>
      <c r="V1911" s="47">
        <f>-Budget!P63</f>
        <v>0</v>
      </c>
      <c r="W1911" s="1" t="e">
        <f t="shared" si="211"/>
        <v>#VALUE!</v>
      </c>
      <c r="Z1911" s="1" t="s">
        <v>205</v>
      </c>
      <c r="AA1911" s="1">
        <v>303101</v>
      </c>
    </row>
    <row r="1912" spans="5:27" x14ac:dyDescent="0.2">
      <c r="E1912" s="4" t="e">
        <f t="shared" si="210"/>
        <v>#VALUE!</v>
      </c>
      <c r="G1912" s="9" t="e">
        <f t="shared" si="209"/>
        <v>#VALUE!</v>
      </c>
      <c r="H1912" s="9" t="s">
        <v>205</v>
      </c>
      <c r="I1912" s="19" t="str">
        <f t="shared" si="212"/>
        <v>555010</v>
      </c>
      <c r="J1912" s="19">
        <f t="shared" si="207"/>
        <v>0</v>
      </c>
      <c r="K1912" s="19"/>
      <c r="L1912" s="20"/>
      <c r="M1912" s="19"/>
      <c r="N1912" s="20"/>
      <c r="O1912" s="21"/>
      <c r="P1912" s="21"/>
      <c r="Q1912" s="21"/>
      <c r="R1912" s="21"/>
      <c r="S1912" s="21"/>
      <c r="T1912" s="21"/>
      <c r="U1912" s="40" t="str">
        <f t="shared" si="213"/>
        <v>Sales-Meals, Cafeteria</v>
      </c>
      <c r="V1912" s="47">
        <f>-Budget!P64</f>
        <v>0</v>
      </c>
      <c r="W1912" s="1" t="e">
        <f t="shared" si="211"/>
        <v>#VALUE!</v>
      </c>
      <c r="Z1912" s="1" t="s">
        <v>205</v>
      </c>
      <c r="AA1912" s="1">
        <v>303101</v>
      </c>
    </row>
    <row r="1913" spans="5:27" x14ac:dyDescent="0.2">
      <c r="E1913" s="4" t="e">
        <f t="shared" si="210"/>
        <v>#VALUE!</v>
      </c>
      <c r="G1913" s="9" t="e">
        <f t="shared" si="209"/>
        <v>#VALUE!</v>
      </c>
      <c r="H1913" s="9" t="s">
        <v>205</v>
      </c>
      <c r="I1913" s="19" t="str">
        <f t="shared" si="212"/>
        <v>555020</v>
      </c>
      <c r="J1913" s="19">
        <f t="shared" si="207"/>
        <v>0</v>
      </c>
      <c r="K1913" s="19"/>
      <c r="L1913" s="20"/>
      <c r="M1913" s="19"/>
      <c r="N1913" s="20"/>
      <c r="O1913" s="21"/>
      <c r="P1913" s="21"/>
      <c r="Q1913" s="21"/>
      <c r="R1913" s="21"/>
      <c r="S1913" s="21"/>
      <c r="T1913" s="21"/>
      <c r="U1913" s="40" t="str">
        <f t="shared" si="213"/>
        <v>Fed Schl Nutrition Reimb - Cafeteria</v>
      </c>
      <c r="V1913" s="47">
        <f>-Budget!P65</f>
        <v>0</v>
      </c>
      <c r="W1913" s="1" t="e">
        <f t="shared" si="211"/>
        <v>#VALUE!</v>
      </c>
      <c r="Z1913" s="1" t="s">
        <v>205</v>
      </c>
      <c r="AA1913" s="1">
        <v>303101</v>
      </c>
    </row>
    <row r="1914" spans="5:27" x14ac:dyDescent="0.2">
      <c r="E1914" s="4" t="e">
        <f t="shared" si="210"/>
        <v>#VALUE!</v>
      </c>
      <c r="G1914" s="9" t="e">
        <f t="shared" si="209"/>
        <v>#VALUE!</v>
      </c>
      <c r="H1914" s="9" t="s">
        <v>205</v>
      </c>
      <c r="I1914" s="19" t="str">
        <f t="shared" si="212"/>
        <v>555080</v>
      </c>
      <c r="J1914" s="19">
        <f t="shared" si="207"/>
        <v>0</v>
      </c>
      <c r="K1914" s="19"/>
      <c r="L1914" s="20"/>
      <c r="M1914" s="19"/>
      <c r="N1914" s="20"/>
      <c r="O1914" s="21"/>
      <c r="P1914" s="21"/>
      <c r="Q1914" s="21"/>
      <c r="R1914" s="21"/>
      <c r="S1914" s="21"/>
      <c r="T1914" s="21"/>
      <c r="U1914" s="40" t="str">
        <f t="shared" si="213"/>
        <v>Donations/Grants-Cafeteria</v>
      </c>
      <c r="V1914" s="47">
        <f>-Budget!P66</f>
        <v>0</v>
      </c>
      <c r="W1914" s="1" t="e">
        <f t="shared" si="211"/>
        <v>#VALUE!</v>
      </c>
      <c r="Z1914" s="1" t="s">
        <v>205</v>
      </c>
      <c r="AA1914" s="1">
        <v>303101</v>
      </c>
    </row>
    <row r="1915" spans="5:27" x14ac:dyDescent="0.2">
      <c r="E1915" s="4" t="e">
        <f t="shared" si="210"/>
        <v>#VALUE!</v>
      </c>
      <c r="G1915" s="9" t="e">
        <f t="shared" si="209"/>
        <v>#VALUE!</v>
      </c>
      <c r="H1915" s="9" t="s">
        <v>205</v>
      </c>
      <c r="I1915" s="19" t="str">
        <f t="shared" si="212"/>
        <v>555090</v>
      </c>
      <c r="J1915" s="19">
        <f t="shared" si="207"/>
        <v>0</v>
      </c>
      <c r="K1915" s="19"/>
      <c r="L1915" s="20"/>
      <c r="M1915" s="19"/>
      <c r="N1915" s="20"/>
      <c r="O1915" s="21"/>
      <c r="P1915" s="21"/>
      <c r="Q1915" s="21"/>
      <c r="R1915" s="21"/>
      <c r="S1915" s="21"/>
      <c r="T1915" s="21"/>
      <c r="U1915" s="40" t="str">
        <f t="shared" si="213"/>
        <v>Interest-Cafeteria</v>
      </c>
      <c r="V1915" s="47">
        <f>-Budget!P67</f>
        <v>0</v>
      </c>
      <c r="W1915" s="1" t="e">
        <f t="shared" si="211"/>
        <v>#VALUE!</v>
      </c>
      <c r="Z1915" s="1" t="s">
        <v>205</v>
      </c>
      <c r="AA1915" s="1">
        <v>303101</v>
      </c>
    </row>
    <row r="1916" spans="5:27" x14ac:dyDescent="0.2">
      <c r="E1916" s="4" t="e">
        <f t="shared" si="210"/>
        <v>#VALUE!</v>
      </c>
      <c r="G1916" s="9" t="e">
        <f t="shared" si="209"/>
        <v>#VALUE!</v>
      </c>
      <c r="H1916" s="9" t="s">
        <v>205</v>
      </c>
      <c r="I1916" s="19" t="str">
        <f t="shared" si="212"/>
        <v>562061</v>
      </c>
      <c r="J1916" s="19">
        <f t="shared" si="207"/>
        <v>0</v>
      </c>
      <c r="K1916" s="19"/>
      <c r="L1916" s="20"/>
      <c r="M1916" s="19"/>
      <c r="N1916" s="20"/>
      <c r="O1916" s="21"/>
      <c r="P1916" s="21"/>
      <c r="Q1916" s="21"/>
      <c r="R1916" s="21"/>
      <c r="S1916" s="21"/>
      <c r="T1916" s="21"/>
      <c r="U1916" s="40" t="str">
        <f t="shared" si="213"/>
        <v>Unrestricted Donation Income</v>
      </c>
      <c r="V1916" s="47">
        <f>-Budget!P68</f>
        <v>0</v>
      </c>
      <c r="W1916" s="1" t="e">
        <f t="shared" si="211"/>
        <v>#VALUE!</v>
      </c>
      <c r="Z1916" s="1" t="s">
        <v>205</v>
      </c>
      <c r="AA1916" s="1">
        <v>303101</v>
      </c>
    </row>
    <row r="1917" spans="5:27" x14ac:dyDescent="0.2">
      <c r="E1917" s="4" t="e">
        <f t="shared" si="210"/>
        <v>#VALUE!</v>
      </c>
      <c r="G1917" s="9" t="e">
        <f t="shared" si="209"/>
        <v>#VALUE!</v>
      </c>
      <c r="H1917" s="9" t="s">
        <v>205</v>
      </c>
      <c r="I1917" s="19" t="str">
        <f t="shared" si="212"/>
        <v>562063</v>
      </c>
      <c r="J1917" s="19">
        <f t="shared" si="207"/>
        <v>0</v>
      </c>
      <c r="K1917" s="19"/>
      <c r="L1917" s="20"/>
      <c r="M1917" s="19"/>
      <c r="N1917" s="20"/>
      <c r="O1917" s="21"/>
      <c r="P1917" s="21"/>
      <c r="Q1917" s="21"/>
      <c r="R1917" s="21"/>
      <c r="S1917" s="21"/>
      <c r="T1917" s="21"/>
      <c r="U1917" s="40" t="str">
        <f t="shared" si="213"/>
        <v>Fundraising - Pledges</v>
      </c>
      <c r="V1917" s="47">
        <f>-Budget!P69</f>
        <v>0</v>
      </c>
      <c r="W1917" s="1" t="e">
        <f t="shared" si="211"/>
        <v>#VALUE!</v>
      </c>
      <c r="Z1917" s="1" t="s">
        <v>205</v>
      </c>
      <c r="AA1917" s="1">
        <v>303101</v>
      </c>
    </row>
    <row r="1918" spans="5:27" x14ac:dyDescent="0.2">
      <c r="E1918" s="4" t="e">
        <f t="shared" si="210"/>
        <v>#VALUE!</v>
      </c>
      <c r="G1918" s="9" t="e">
        <f t="shared" si="209"/>
        <v>#VALUE!</v>
      </c>
      <c r="H1918" s="9" t="s">
        <v>205</v>
      </c>
      <c r="I1918" s="19" t="str">
        <f t="shared" si="212"/>
        <v>562065</v>
      </c>
      <c r="J1918" s="19">
        <f t="shared" si="207"/>
        <v>0</v>
      </c>
      <c r="K1918" s="19"/>
      <c r="L1918" s="20"/>
      <c r="M1918" s="19"/>
      <c r="N1918" s="20"/>
      <c r="O1918" s="21"/>
      <c r="P1918" s="21"/>
      <c r="Q1918" s="21"/>
      <c r="R1918" s="21"/>
      <c r="S1918" s="21"/>
      <c r="T1918" s="21"/>
      <c r="U1918" s="40" t="str">
        <f t="shared" si="213"/>
        <v>Fundraising - Athletic Complex</v>
      </c>
      <c r="V1918" s="47">
        <f>-Budget!P70</f>
        <v>0</v>
      </c>
      <c r="W1918" s="1" t="e">
        <f t="shared" si="211"/>
        <v>#VALUE!</v>
      </c>
      <c r="Z1918" s="1" t="s">
        <v>205</v>
      </c>
      <c r="AA1918" s="1">
        <v>303101</v>
      </c>
    </row>
    <row r="1919" spans="5:27" x14ac:dyDescent="0.2">
      <c r="E1919" s="4" t="e">
        <f t="shared" si="210"/>
        <v>#VALUE!</v>
      </c>
      <c r="G1919" s="9" t="e">
        <f t="shared" si="209"/>
        <v>#VALUE!</v>
      </c>
      <c r="H1919" s="9" t="s">
        <v>205</v>
      </c>
      <c r="I1919" s="19" t="str">
        <f t="shared" si="212"/>
        <v>562069</v>
      </c>
      <c r="J1919" s="19">
        <f t="shared" si="207"/>
        <v>0</v>
      </c>
      <c r="K1919" s="19"/>
      <c r="L1919" s="20"/>
      <c r="M1919" s="19"/>
      <c r="N1919" s="20"/>
      <c r="O1919" s="21"/>
      <c r="P1919" s="21"/>
      <c r="Q1919" s="21"/>
      <c r="R1919" s="21"/>
      <c r="S1919" s="21"/>
      <c r="T1919" s="21"/>
      <c r="U1919" s="40" t="str">
        <f t="shared" si="213"/>
        <v>Fundraising - Misc</v>
      </c>
      <c r="V1919" s="47">
        <f>-Budget!P71</f>
        <v>0</v>
      </c>
      <c r="W1919" s="1" t="e">
        <f t="shared" si="211"/>
        <v>#VALUE!</v>
      </c>
      <c r="Z1919" s="1" t="s">
        <v>205</v>
      </c>
      <c r="AA1919" s="1">
        <v>303101</v>
      </c>
    </row>
    <row r="1920" spans="5:27" x14ac:dyDescent="0.2">
      <c r="E1920" s="4" t="e">
        <f t="shared" si="210"/>
        <v>#VALUE!</v>
      </c>
      <c r="G1920" s="9" t="e">
        <f t="shared" si="209"/>
        <v>#VALUE!</v>
      </c>
      <c r="H1920" s="9" t="s">
        <v>205</v>
      </c>
      <c r="I1920" s="22" t="str">
        <f t="shared" si="212"/>
        <v>616004</v>
      </c>
      <c r="J1920" s="22">
        <f t="shared" ref="J1920:J1981" si="214">$D$4</f>
        <v>0</v>
      </c>
      <c r="K1920" s="22"/>
      <c r="L1920" s="23"/>
      <c r="M1920" s="22"/>
      <c r="N1920" s="23"/>
      <c r="O1920" s="24"/>
      <c r="P1920" s="24"/>
      <c r="Q1920" s="24"/>
      <c r="R1920" s="24"/>
      <c r="S1920" s="24"/>
      <c r="T1920" s="24"/>
      <c r="U1920" s="41" t="str">
        <f t="shared" si="213"/>
        <v>Administrative Salaries</v>
      </c>
      <c r="V1920" s="48">
        <f>Budget!P76</f>
        <v>0</v>
      </c>
      <c r="W1920" s="1" t="e">
        <f t="shared" ref="W1920:W1980" si="215">$H$6</f>
        <v>#VALUE!</v>
      </c>
      <c r="Z1920" s="1" t="s">
        <v>205</v>
      </c>
      <c r="AA1920" s="1">
        <v>303101</v>
      </c>
    </row>
    <row r="1921" spans="5:27" x14ac:dyDescent="0.2">
      <c r="E1921" s="4" t="e">
        <f t="shared" si="210"/>
        <v>#VALUE!</v>
      </c>
      <c r="G1921" s="9" t="e">
        <f t="shared" si="209"/>
        <v>#VALUE!</v>
      </c>
      <c r="H1921" s="9" t="s">
        <v>205</v>
      </c>
      <c r="I1921" s="22" t="str">
        <f t="shared" si="212"/>
        <v>616006</v>
      </c>
      <c r="J1921" s="22">
        <f t="shared" si="214"/>
        <v>0</v>
      </c>
      <c r="K1921" s="22"/>
      <c r="L1921" s="23"/>
      <c r="M1921" s="22"/>
      <c r="N1921" s="23"/>
      <c r="O1921" s="24"/>
      <c r="P1921" s="24"/>
      <c r="Q1921" s="24"/>
      <c r="R1921" s="24"/>
      <c r="S1921" s="24"/>
      <c r="T1921" s="24"/>
      <c r="U1921" s="41" t="str">
        <f t="shared" si="213"/>
        <v>Clerical Salaries</v>
      </c>
      <c r="V1921" s="48">
        <f>Budget!P77</f>
        <v>0</v>
      </c>
      <c r="W1921" s="1" t="e">
        <f t="shared" si="215"/>
        <v>#VALUE!</v>
      </c>
      <c r="Z1921" s="1" t="s">
        <v>205</v>
      </c>
      <c r="AA1921" s="1">
        <v>303101</v>
      </c>
    </row>
    <row r="1922" spans="5:27" x14ac:dyDescent="0.2">
      <c r="E1922" s="4" t="e">
        <f t="shared" si="210"/>
        <v>#VALUE!</v>
      </c>
      <c r="G1922" s="9" t="e">
        <f t="shared" si="209"/>
        <v>#VALUE!</v>
      </c>
      <c r="H1922" s="9" t="s">
        <v>205</v>
      </c>
      <c r="I1922" s="22" t="str">
        <f t="shared" si="212"/>
        <v>616101</v>
      </c>
      <c r="J1922" s="22">
        <f t="shared" si="214"/>
        <v>0</v>
      </c>
      <c r="K1922" s="22"/>
      <c r="L1922" s="23"/>
      <c r="M1922" s="22"/>
      <c r="N1922" s="23"/>
      <c r="O1922" s="24"/>
      <c r="P1922" s="24"/>
      <c r="Q1922" s="24"/>
      <c r="R1922" s="24"/>
      <c r="S1922" s="24"/>
      <c r="T1922" s="24"/>
      <c r="U1922" s="41" t="str">
        <f t="shared" si="213"/>
        <v>SS Taxes, Employer Share - School Administration</v>
      </c>
      <c r="V1922" s="48">
        <f>Budget!P78</f>
        <v>0</v>
      </c>
      <c r="W1922" s="1" t="e">
        <f t="shared" si="215"/>
        <v>#VALUE!</v>
      </c>
      <c r="Z1922" s="1" t="s">
        <v>205</v>
      </c>
      <c r="AA1922" s="1">
        <v>303101</v>
      </c>
    </row>
    <row r="1923" spans="5:27" x14ac:dyDescent="0.2">
      <c r="E1923" s="4" t="e">
        <f t="shared" si="210"/>
        <v>#VALUE!</v>
      </c>
      <c r="G1923" s="9" t="e">
        <f t="shared" si="209"/>
        <v>#VALUE!</v>
      </c>
      <c r="H1923" s="9" t="s">
        <v>205</v>
      </c>
      <c r="I1923" s="22" t="str">
        <f t="shared" si="212"/>
        <v>616102</v>
      </c>
      <c r="J1923" s="22">
        <f t="shared" si="214"/>
        <v>0</v>
      </c>
      <c r="K1923" s="22"/>
      <c r="L1923" s="23"/>
      <c r="M1923" s="22"/>
      <c r="N1923" s="23"/>
      <c r="O1923" s="24"/>
      <c r="P1923" s="24"/>
      <c r="Q1923" s="24"/>
      <c r="R1923" s="24"/>
      <c r="S1923" s="24"/>
      <c r="T1923" s="24"/>
      <c r="U1923" s="41" t="str">
        <f t="shared" si="213"/>
        <v>Life &amp; Disability Insurance - School Administration</v>
      </c>
      <c r="V1923" s="48">
        <f>Budget!P79</f>
        <v>0</v>
      </c>
      <c r="W1923" s="1" t="e">
        <f t="shared" si="215"/>
        <v>#VALUE!</v>
      </c>
      <c r="Z1923" s="1" t="s">
        <v>205</v>
      </c>
      <c r="AA1923" s="1">
        <v>303101</v>
      </c>
    </row>
    <row r="1924" spans="5:27" x14ac:dyDescent="0.2">
      <c r="E1924" s="4" t="e">
        <f t="shared" si="210"/>
        <v>#VALUE!</v>
      </c>
      <c r="G1924" s="9" t="e">
        <f t="shared" si="209"/>
        <v>#VALUE!</v>
      </c>
      <c r="H1924" s="9" t="s">
        <v>205</v>
      </c>
      <c r="I1924" s="22" t="str">
        <f t="shared" si="212"/>
        <v>616103</v>
      </c>
      <c r="J1924" s="22">
        <f t="shared" si="214"/>
        <v>0</v>
      </c>
      <c r="K1924" s="22"/>
      <c r="L1924" s="23"/>
      <c r="M1924" s="22"/>
      <c r="N1924" s="23"/>
      <c r="O1924" s="24"/>
      <c r="P1924" s="24"/>
      <c r="Q1924" s="24"/>
      <c r="R1924" s="24"/>
      <c r="S1924" s="24"/>
      <c r="T1924" s="24"/>
      <c r="U1924" s="41" t="str">
        <f t="shared" si="213"/>
        <v>Workman's Compensation Insurance</v>
      </c>
      <c r="V1924" s="48">
        <f>Budget!P80</f>
        <v>0</v>
      </c>
      <c r="W1924" s="1" t="e">
        <f t="shared" si="215"/>
        <v>#VALUE!</v>
      </c>
      <c r="Z1924" s="1" t="s">
        <v>205</v>
      </c>
      <c r="AA1924" s="1">
        <v>303101</v>
      </c>
    </row>
    <row r="1925" spans="5:27" x14ac:dyDescent="0.2">
      <c r="E1925" s="4" t="e">
        <f t="shared" si="210"/>
        <v>#VALUE!</v>
      </c>
      <c r="G1925" s="9" t="e">
        <f t="shared" si="209"/>
        <v>#VALUE!</v>
      </c>
      <c r="H1925" s="9" t="s">
        <v>205</v>
      </c>
      <c r="I1925" s="22" t="str">
        <f t="shared" si="212"/>
        <v>616104</v>
      </c>
      <c r="J1925" s="22">
        <f t="shared" si="214"/>
        <v>0</v>
      </c>
      <c r="K1925" s="22"/>
      <c r="L1925" s="23"/>
      <c r="M1925" s="22"/>
      <c r="N1925" s="23"/>
      <c r="O1925" s="24"/>
      <c r="P1925" s="24"/>
      <c r="Q1925" s="24"/>
      <c r="R1925" s="24"/>
      <c r="S1925" s="24"/>
      <c r="T1925" s="24"/>
      <c r="U1925" s="41" t="str">
        <f t="shared" si="213"/>
        <v>Vision Insurance - School Administration</v>
      </c>
      <c r="V1925" s="48">
        <f>Budget!P81</f>
        <v>0</v>
      </c>
      <c r="W1925" s="1" t="e">
        <f t="shared" si="215"/>
        <v>#VALUE!</v>
      </c>
      <c r="Z1925" s="1" t="s">
        <v>205</v>
      </c>
      <c r="AA1925" s="1">
        <v>303101</v>
      </c>
    </row>
    <row r="1926" spans="5:27" x14ac:dyDescent="0.2">
      <c r="E1926" s="4" t="e">
        <f t="shared" si="210"/>
        <v>#VALUE!</v>
      </c>
      <c r="G1926" s="9" t="e">
        <f t="shared" ref="G1926:G1989" si="216">"BV-"&amp;J1926&amp;TEXT(E1926,"mmyy")</f>
        <v>#VALUE!</v>
      </c>
      <c r="H1926" s="9" t="s">
        <v>205</v>
      </c>
      <c r="I1926" s="22" t="str">
        <f t="shared" si="212"/>
        <v>616106</v>
      </c>
      <c r="J1926" s="22">
        <f t="shared" si="214"/>
        <v>0</v>
      </c>
      <c r="K1926" s="22"/>
      <c r="L1926" s="23"/>
      <c r="M1926" s="22"/>
      <c r="N1926" s="23"/>
      <c r="O1926" s="24"/>
      <c r="P1926" s="24"/>
      <c r="Q1926" s="24"/>
      <c r="R1926" s="24"/>
      <c r="S1926" s="24"/>
      <c r="T1926" s="24"/>
      <c r="U1926" s="41" t="str">
        <f t="shared" si="213"/>
        <v>Retirement - School Administration</v>
      </c>
      <c r="V1926" s="48">
        <f>Budget!P82</f>
        <v>0</v>
      </c>
      <c r="W1926" s="1" t="e">
        <f t="shared" si="215"/>
        <v>#VALUE!</v>
      </c>
      <c r="Z1926" s="1" t="s">
        <v>205</v>
      </c>
      <c r="AA1926" s="1">
        <v>303101</v>
      </c>
    </row>
    <row r="1927" spans="5:27" x14ac:dyDescent="0.2">
      <c r="E1927" s="4" t="e">
        <f t="shared" si="210"/>
        <v>#VALUE!</v>
      </c>
      <c r="G1927" s="9" t="e">
        <f t="shared" si="216"/>
        <v>#VALUE!</v>
      </c>
      <c r="H1927" s="9" t="s">
        <v>205</v>
      </c>
      <c r="I1927" s="22" t="str">
        <f t="shared" si="212"/>
        <v>616111</v>
      </c>
      <c r="J1927" s="22">
        <f t="shared" si="214"/>
        <v>0</v>
      </c>
      <c r="K1927" s="22"/>
      <c r="L1927" s="23"/>
      <c r="M1927" s="22"/>
      <c r="N1927" s="23"/>
      <c r="O1927" s="24"/>
      <c r="P1927" s="24"/>
      <c r="Q1927" s="24"/>
      <c r="R1927" s="24"/>
      <c r="S1927" s="24"/>
      <c r="T1927" s="24"/>
      <c r="U1927" s="41" t="str">
        <f t="shared" si="213"/>
        <v>Health Insurance - School Administration</v>
      </c>
      <c r="V1927" s="48">
        <f>Budget!P83</f>
        <v>0</v>
      </c>
      <c r="W1927" s="1" t="e">
        <f t="shared" si="215"/>
        <v>#VALUE!</v>
      </c>
      <c r="Z1927" s="1" t="s">
        <v>205</v>
      </c>
      <c r="AA1927" s="1">
        <v>303101</v>
      </c>
    </row>
    <row r="1928" spans="5:27" x14ac:dyDescent="0.2">
      <c r="E1928" s="4" t="e">
        <f t="shared" si="210"/>
        <v>#VALUE!</v>
      </c>
      <c r="G1928" s="9" t="e">
        <f t="shared" si="216"/>
        <v>#VALUE!</v>
      </c>
      <c r="H1928" s="9" t="s">
        <v>205</v>
      </c>
      <c r="I1928" s="22" t="str">
        <f t="shared" si="212"/>
        <v>616837</v>
      </c>
      <c r="J1928" s="22">
        <f t="shared" si="214"/>
        <v>0</v>
      </c>
      <c r="K1928" s="22"/>
      <c r="L1928" s="23"/>
      <c r="M1928" s="22"/>
      <c r="N1928" s="23"/>
      <c r="O1928" s="24"/>
      <c r="P1928" s="24"/>
      <c r="Q1928" s="24"/>
      <c r="R1928" s="24"/>
      <c r="S1928" s="24"/>
      <c r="T1928" s="24"/>
      <c r="U1928" s="41" t="str">
        <f t="shared" si="213"/>
        <v>Residential Expenditures</v>
      </c>
      <c r="V1928" s="48">
        <f>Budget!P84</f>
        <v>0</v>
      </c>
      <c r="W1928" s="1" t="e">
        <f t="shared" si="215"/>
        <v>#VALUE!</v>
      </c>
      <c r="Z1928" s="1" t="s">
        <v>205</v>
      </c>
      <c r="AA1928" s="1">
        <v>303101</v>
      </c>
    </row>
    <row r="1929" spans="5:27" x14ac:dyDescent="0.2">
      <c r="E1929" s="4" t="e">
        <f t="shared" si="210"/>
        <v>#VALUE!</v>
      </c>
      <c r="G1929" s="9" t="e">
        <f t="shared" si="216"/>
        <v>#VALUE!</v>
      </c>
      <c r="H1929" s="9" t="s">
        <v>205</v>
      </c>
      <c r="I1929" s="22" t="str">
        <f t="shared" si="212"/>
        <v>636205</v>
      </c>
      <c r="J1929" s="22">
        <f t="shared" si="214"/>
        <v>0</v>
      </c>
      <c r="K1929" s="22"/>
      <c r="L1929" s="23"/>
      <c r="M1929" s="22"/>
      <c r="N1929" s="23"/>
      <c r="O1929" s="24"/>
      <c r="P1929" s="24"/>
      <c r="Q1929" s="24"/>
      <c r="R1929" s="24"/>
      <c r="S1929" s="24"/>
      <c r="T1929" s="24"/>
      <c r="U1929" s="41" t="str">
        <f t="shared" si="213"/>
        <v>Professional Services</v>
      </c>
      <c r="V1929" s="48">
        <f>Budget!P85</f>
        <v>0</v>
      </c>
      <c r="W1929" s="1" t="e">
        <f t="shared" si="215"/>
        <v>#VALUE!</v>
      </c>
      <c r="Z1929" s="1" t="s">
        <v>205</v>
      </c>
      <c r="AA1929" s="1">
        <v>303101</v>
      </c>
    </row>
    <row r="1930" spans="5:27" x14ac:dyDescent="0.2">
      <c r="E1930" s="4" t="e">
        <f t="shared" si="210"/>
        <v>#VALUE!</v>
      </c>
      <c r="G1930" s="9" t="e">
        <f t="shared" si="216"/>
        <v>#VALUE!</v>
      </c>
      <c r="H1930" s="9" t="s">
        <v>205</v>
      </c>
      <c r="I1930" s="22" t="str">
        <f t="shared" si="212"/>
        <v>636209</v>
      </c>
      <c r="J1930" s="22">
        <f t="shared" si="214"/>
        <v>0</v>
      </c>
      <c r="K1930" s="22"/>
      <c r="L1930" s="23"/>
      <c r="M1930" s="22"/>
      <c r="N1930" s="23"/>
      <c r="O1930" s="24"/>
      <c r="P1930" s="24"/>
      <c r="Q1930" s="24"/>
      <c r="R1930" s="24"/>
      <c r="S1930" s="24"/>
      <c r="T1930" s="24"/>
      <c r="U1930" s="41" t="str">
        <f t="shared" si="213"/>
        <v>Computer Consulting</v>
      </c>
      <c r="V1930" s="48">
        <f>Budget!P86</f>
        <v>0</v>
      </c>
      <c r="W1930" s="1" t="e">
        <f t="shared" si="215"/>
        <v>#VALUE!</v>
      </c>
      <c r="Z1930" s="1" t="s">
        <v>205</v>
      </c>
      <c r="AA1930" s="1">
        <v>303101</v>
      </c>
    </row>
    <row r="1931" spans="5:27" x14ac:dyDescent="0.2">
      <c r="E1931" s="4" t="e">
        <f t="shared" si="210"/>
        <v>#VALUE!</v>
      </c>
      <c r="G1931" s="9" t="e">
        <f t="shared" si="216"/>
        <v>#VALUE!</v>
      </c>
      <c r="H1931" s="9" t="s">
        <v>205</v>
      </c>
      <c r="I1931" s="22" t="str">
        <f t="shared" si="212"/>
        <v>636212</v>
      </c>
      <c r="J1931" s="22">
        <f t="shared" si="214"/>
        <v>0</v>
      </c>
      <c r="K1931" s="22"/>
      <c r="L1931" s="23"/>
      <c r="M1931" s="22"/>
      <c r="N1931" s="23"/>
      <c r="O1931" s="24"/>
      <c r="P1931" s="24"/>
      <c r="Q1931" s="24"/>
      <c r="R1931" s="24"/>
      <c r="S1931" s="24"/>
      <c r="T1931" s="24"/>
      <c r="U1931" s="41" t="str">
        <f t="shared" si="213"/>
        <v>Advertising and Publicity</v>
      </c>
      <c r="V1931" s="48">
        <f>Budget!P87</f>
        <v>0</v>
      </c>
      <c r="W1931" s="1" t="e">
        <f t="shared" si="215"/>
        <v>#VALUE!</v>
      </c>
      <c r="Z1931" s="1" t="s">
        <v>205</v>
      </c>
      <c r="AA1931" s="1">
        <v>303101</v>
      </c>
    </row>
    <row r="1932" spans="5:27" x14ac:dyDescent="0.2">
      <c r="E1932" s="4" t="e">
        <f t="shared" si="210"/>
        <v>#VALUE!</v>
      </c>
      <c r="G1932" s="9" t="e">
        <f t="shared" si="216"/>
        <v>#VALUE!</v>
      </c>
      <c r="H1932" s="9" t="s">
        <v>205</v>
      </c>
      <c r="I1932" s="22" t="str">
        <f t="shared" si="212"/>
        <v>636221</v>
      </c>
      <c r="J1932" s="22">
        <f t="shared" si="214"/>
        <v>0</v>
      </c>
      <c r="K1932" s="22"/>
      <c r="L1932" s="23"/>
      <c r="M1932" s="22"/>
      <c r="N1932" s="23"/>
      <c r="O1932" s="24"/>
      <c r="P1932" s="24"/>
      <c r="Q1932" s="24"/>
      <c r="R1932" s="24"/>
      <c r="S1932" s="24"/>
      <c r="T1932" s="24"/>
      <c r="U1932" s="41" t="str">
        <f t="shared" si="213"/>
        <v>Administrative Staff Development Expenditures</v>
      </c>
      <c r="V1932" s="48">
        <f>Budget!P88</f>
        <v>0</v>
      </c>
      <c r="W1932" s="1" t="e">
        <f t="shared" si="215"/>
        <v>#VALUE!</v>
      </c>
      <c r="Z1932" s="1" t="s">
        <v>205</v>
      </c>
      <c r="AA1932" s="1">
        <v>303101</v>
      </c>
    </row>
    <row r="1933" spans="5:27" x14ac:dyDescent="0.2">
      <c r="E1933" s="4" t="e">
        <f t="shared" si="210"/>
        <v>#VALUE!</v>
      </c>
      <c r="F1933" s="2"/>
      <c r="G1933" s="2" t="e">
        <f t="shared" si="216"/>
        <v>#VALUE!</v>
      </c>
      <c r="H1933" s="9" t="s">
        <v>205</v>
      </c>
      <c r="I1933" s="42" t="str">
        <f t="shared" si="212"/>
        <v>636302</v>
      </c>
      <c r="J1933" s="22">
        <f t="shared" si="214"/>
        <v>0</v>
      </c>
      <c r="K1933" s="43"/>
      <c r="L1933" s="24"/>
      <c r="M1933" s="43"/>
      <c r="N1933" s="24"/>
      <c r="O1933" s="44"/>
      <c r="P1933" s="44"/>
      <c r="Q1933" s="44"/>
      <c r="R1933" s="44"/>
      <c r="S1933" s="44"/>
      <c r="T1933" s="44"/>
      <c r="U1933" s="22" t="str">
        <f t="shared" si="213"/>
        <v>Supplies</v>
      </c>
      <c r="V1933" s="48">
        <f>Budget!P89</f>
        <v>0</v>
      </c>
      <c r="W1933" s="1" t="e">
        <f t="shared" si="215"/>
        <v>#VALUE!</v>
      </c>
      <c r="X1933" s="7"/>
      <c r="Y1933" s="7"/>
      <c r="Z1933" s="1" t="s">
        <v>205</v>
      </c>
      <c r="AA1933" s="1">
        <v>303101</v>
      </c>
    </row>
    <row r="1934" spans="5:27" x14ac:dyDescent="0.2">
      <c r="E1934" s="4" t="e">
        <f t="shared" si="210"/>
        <v>#VALUE!</v>
      </c>
      <c r="G1934" s="9" t="e">
        <f t="shared" si="216"/>
        <v>#VALUE!</v>
      </c>
      <c r="H1934" s="9" t="s">
        <v>205</v>
      </c>
      <c r="I1934" s="22" t="str">
        <f t="shared" si="212"/>
        <v>636304</v>
      </c>
      <c r="J1934" s="22">
        <f t="shared" si="214"/>
        <v>0</v>
      </c>
      <c r="K1934" s="22"/>
      <c r="L1934" s="23"/>
      <c r="M1934" s="22"/>
      <c r="N1934" s="23"/>
      <c r="O1934" s="24"/>
      <c r="P1934" s="24"/>
      <c r="Q1934" s="24"/>
      <c r="R1934" s="24"/>
      <c r="S1934" s="24"/>
      <c r="T1934" s="24"/>
      <c r="U1934" s="41" t="str">
        <f t="shared" si="213"/>
        <v>Printing &amp; Stationery</v>
      </c>
      <c r="V1934" s="48">
        <f>Budget!P90</f>
        <v>0</v>
      </c>
      <c r="W1934" s="1" t="e">
        <f t="shared" si="215"/>
        <v>#VALUE!</v>
      </c>
      <c r="Z1934" s="1" t="s">
        <v>205</v>
      </c>
      <c r="AA1934" s="1">
        <v>303101</v>
      </c>
    </row>
    <row r="1935" spans="5:27" x14ac:dyDescent="0.2">
      <c r="E1935" s="4" t="e">
        <f t="shared" si="210"/>
        <v>#VALUE!</v>
      </c>
      <c r="G1935" s="9" t="e">
        <f t="shared" si="216"/>
        <v>#VALUE!</v>
      </c>
      <c r="H1935" s="9" t="s">
        <v>205</v>
      </c>
      <c r="I1935" s="22" t="str">
        <f t="shared" si="212"/>
        <v>636305</v>
      </c>
      <c r="J1935" s="22">
        <f t="shared" si="214"/>
        <v>0</v>
      </c>
      <c r="K1935" s="22"/>
      <c r="L1935" s="23"/>
      <c r="M1935" s="22"/>
      <c r="N1935" s="23"/>
      <c r="O1935" s="24"/>
      <c r="P1935" s="24"/>
      <c r="Q1935" s="24"/>
      <c r="R1935" s="24"/>
      <c r="S1935" s="24"/>
      <c r="T1935" s="24"/>
      <c r="U1935" s="41" t="str">
        <f t="shared" si="213"/>
        <v>Postage</v>
      </c>
      <c r="V1935" s="48">
        <f>Budget!P91</f>
        <v>0</v>
      </c>
      <c r="W1935" s="1" t="e">
        <f t="shared" si="215"/>
        <v>#VALUE!</v>
      </c>
      <c r="Z1935" s="1" t="s">
        <v>205</v>
      </c>
      <c r="AA1935" s="1">
        <v>303101</v>
      </c>
    </row>
    <row r="1936" spans="5:27" x14ac:dyDescent="0.2">
      <c r="E1936" s="4" t="e">
        <f t="shared" si="210"/>
        <v>#VALUE!</v>
      </c>
      <c r="G1936" s="9" t="e">
        <f t="shared" si="216"/>
        <v>#VALUE!</v>
      </c>
      <c r="H1936" s="9" t="s">
        <v>205</v>
      </c>
      <c r="I1936" s="22" t="str">
        <f t="shared" si="212"/>
        <v>636350</v>
      </c>
      <c r="J1936" s="22">
        <f t="shared" si="214"/>
        <v>0</v>
      </c>
      <c r="K1936" s="22"/>
      <c r="L1936" s="23"/>
      <c r="M1936" s="22"/>
      <c r="N1936" s="23"/>
      <c r="O1936" s="24"/>
      <c r="P1936" s="24"/>
      <c r="Q1936" s="24"/>
      <c r="R1936" s="24"/>
      <c r="S1936" s="24"/>
      <c r="T1936" s="24"/>
      <c r="U1936" s="41" t="str">
        <f t="shared" si="213"/>
        <v>Miscellaneous Administrative Expenditures</v>
      </c>
      <c r="V1936" s="48">
        <f>Budget!P92</f>
        <v>0</v>
      </c>
      <c r="W1936" s="1" t="e">
        <f t="shared" si="215"/>
        <v>#VALUE!</v>
      </c>
      <c r="Z1936" s="1" t="s">
        <v>205</v>
      </c>
      <c r="AA1936" s="1">
        <v>303101</v>
      </c>
    </row>
    <row r="1937" spans="5:27" x14ac:dyDescent="0.2">
      <c r="E1937" s="4" t="e">
        <f t="shared" si="210"/>
        <v>#VALUE!</v>
      </c>
      <c r="G1937" s="9" t="e">
        <f t="shared" si="216"/>
        <v>#VALUE!</v>
      </c>
      <c r="H1937" s="9" t="s">
        <v>205</v>
      </c>
      <c r="I1937" s="22" t="str">
        <f t="shared" si="212"/>
        <v>636351</v>
      </c>
      <c r="J1937" s="22">
        <f t="shared" si="214"/>
        <v>0</v>
      </c>
      <c r="K1937" s="22"/>
      <c r="L1937" s="23"/>
      <c r="M1937" s="22"/>
      <c r="N1937" s="23"/>
      <c r="O1937" s="24"/>
      <c r="P1937" s="24"/>
      <c r="Q1937" s="24"/>
      <c r="R1937" s="24"/>
      <c r="S1937" s="24"/>
      <c r="T1937" s="24"/>
      <c r="U1937" s="41" t="str">
        <f t="shared" si="213"/>
        <v>Unallocated Credit Card Charge</v>
      </c>
      <c r="V1937" s="48">
        <f>Budget!P93</f>
        <v>0</v>
      </c>
      <c r="W1937" s="1" t="e">
        <f t="shared" si="215"/>
        <v>#VALUE!</v>
      </c>
      <c r="Z1937" s="1" t="s">
        <v>205</v>
      </c>
      <c r="AA1937" s="1">
        <v>303101</v>
      </c>
    </row>
    <row r="1938" spans="5:27" x14ac:dyDescent="0.2">
      <c r="E1938" s="4" t="e">
        <f t="shared" si="210"/>
        <v>#VALUE!</v>
      </c>
      <c r="G1938" s="9" t="e">
        <f t="shared" si="216"/>
        <v>#VALUE!</v>
      </c>
      <c r="H1938" s="9" t="s">
        <v>205</v>
      </c>
      <c r="I1938" s="22" t="str">
        <f t="shared" si="212"/>
        <v>636404</v>
      </c>
      <c r="J1938" s="22">
        <f t="shared" si="214"/>
        <v>0</v>
      </c>
      <c r="K1938" s="22"/>
      <c r="L1938" s="23"/>
      <c r="M1938" s="22"/>
      <c r="N1938" s="23"/>
      <c r="O1938" s="24"/>
      <c r="P1938" s="24"/>
      <c r="Q1938" s="24"/>
      <c r="R1938" s="24"/>
      <c r="S1938" s="24"/>
      <c r="T1938" s="24"/>
      <c r="U1938" s="41" t="str">
        <f t="shared" si="213"/>
        <v>Dues, Memberships, and Subscriptions</v>
      </c>
      <c r="V1938" s="48">
        <f>Budget!P94</f>
        <v>0</v>
      </c>
      <c r="W1938" s="1" t="e">
        <f t="shared" si="215"/>
        <v>#VALUE!</v>
      </c>
      <c r="Z1938" s="1" t="s">
        <v>205</v>
      </c>
      <c r="AA1938" s="1">
        <v>303101</v>
      </c>
    </row>
    <row r="1939" spans="5:27" x14ac:dyDescent="0.2">
      <c r="E1939" s="4" t="e">
        <f t="shared" si="210"/>
        <v>#VALUE!</v>
      </c>
      <c r="G1939" s="9" t="e">
        <f t="shared" si="216"/>
        <v>#VALUE!</v>
      </c>
      <c r="H1939" s="9" t="s">
        <v>205</v>
      </c>
      <c r="I1939" s="22" t="str">
        <f t="shared" si="212"/>
        <v>636405</v>
      </c>
      <c r="J1939" s="22">
        <f t="shared" si="214"/>
        <v>0</v>
      </c>
      <c r="K1939" s="22"/>
      <c r="L1939" s="23"/>
      <c r="M1939" s="22"/>
      <c r="N1939" s="23"/>
      <c r="O1939" s="24"/>
      <c r="P1939" s="24"/>
      <c r="Q1939" s="24"/>
      <c r="R1939" s="24"/>
      <c r="S1939" s="24"/>
      <c r="T1939" s="24"/>
      <c r="U1939" s="41" t="str">
        <f t="shared" si="213"/>
        <v>Conference and Travel</v>
      </c>
      <c r="V1939" s="48">
        <f>Budget!P95</f>
        <v>0</v>
      </c>
      <c r="W1939" s="1" t="e">
        <f t="shared" si="215"/>
        <v>#VALUE!</v>
      </c>
      <c r="Z1939" s="1" t="s">
        <v>205</v>
      </c>
      <c r="AA1939" s="1">
        <v>303101</v>
      </c>
    </row>
    <row r="1940" spans="5:27" x14ac:dyDescent="0.2">
      <c r="E1940" s="4" t="e">
        <f t="shared" si="210"/>
        <v>#VALUE!</v>
      </c>
      <c r="G1940" s="9" t="e">
        <f t="shared" si="216"/>
        <v>#VALUE!</v>
      </c>
      <c r="H1940" s="9" t="s">
        <v>205</v>
      </c>
      <c r="I1940" s="22" t="str">
        <f t="shared" si="212"/>
        <v>636560</v>
      </c>
      <c r="J1940" s="22">
        <f t="shared" si="214"/>
        <v>0</v>
      </c>
      <c r="K1940" s="22"/>
      <c r="L1940" s="23"/>
      <c r="M1940" s="22"/>
      <c r="N1940" s="23"/>
      <c r="O1940" s="24"/>
      <c r="P1940" s="24"/>
      <c r="Q1940" s="24"/>
      <c r="R1940" s="24"/>
      <c r="S1940" s="24"/>
      <c r="T1940" s="24"/>
      <c r="U1940" s="41" t="str">
        <f t="shared" si="213"/>
        <v>Diocesan Student Fees</v>
      </c>
      <c r="V1940" s="48">
        <f>Budget!P96</f>
        <v>0</v>
      </c>
      <c r="W1940" s="1" t="e">
        <f t="shared" si="215"/>
        <v>#VALUE!</v>
      </c>
      <c r="Z1940" s="1" t="s">
        <v>205</v>
      </c>
      <c r="AA1940" s="1">
        <v>303101</v>
      </c>
    </row>
    <row r="1941" spans="5:27" x14ac:dyDescent="0.2">
      <c r="E1941" s="4" t="e">
        <f t="shared" si="210"/>
        <v>#VALUE!</v>
      </c>
      <c r="G1941" s="9" t="e">
        <f t="shared" si="216"/>
        <v>#VALUE!</v>
      </c>
      <c r="H1941" s="9" t="s">
        <v>205</v>
      </c>
      <c r="I1941" s="22" t="str">
        <f t="shared" si="212"/>
        <v>636575</v>
      </c>
      <c r="J1941" s="22">
        <f t="shared" si="214"/>
        <v>0</v>
      </c>
      <c r="K1941" s="22"/>
      <c r="L1941" s="23"/>
      <c r="M1941" s="22"/>
      <c r="N1941" s="23"/>
      <c r="O1941" s="24"/>
      <c r="P1941" s="24"/>
      <c r="Q1941" s="24"/>
      <c r="R1941" s="24"/>
      <c r="S1941" s="24"/>
      <c r="T1941" s="24"/>
      <c r="U1941" s="41" t="str">
        <f t="shared" si="213"/>
        <v>Student Accident Insurance</v>
      </c>
      <c r="V1941" s="48">
        <f>Budget!P97</f>
        <v>0</v>
      </c>
      <c r="W1941" s="1" t="e">
        <f t="shared" si="215"/>
        <v>#VALUE!</v>
      </c>
      <c r="Z1941" s="1" t="s">
        <v>205</v>
      </c>
      <c r="AA1941" s="1">
        <v>303101</v>
      </c>
    </row>
    <row r="1942" spans="5:27" x14ac:dyDescent="0.2">
      <c r="E1942" s="4" t="e">
        <f t="shared" si="210"/>
        <v>#VALUE!</v>
      </c>
      <c r="G1942" s="9" t="e">
        <f t="shared" si="216"/>
        <v>#VALUE!</v>
      </c>
      <c r="H1942" s="9" t="s">
        <v>205</v>
      </c>
      <c r="I1942" s="22" t="str">
        <f t="shared" si="212"/>
        <v>636605</v>
      </c>
      <c r="J1942" s="22">
        <f t="shared" si="214"/>
        <v>0</v>
      </c>
      <c r="K1942" s="22"/>
      <c r="L1942" s="23"/>
      <c r="M1942" s="22"/>
      <c r="N1942" s="23"/>
      <c r="O1942" s="24"/>
      <c r="P1942" s="24"/>
      <c r="Q1942" s="24"/>
      <c r="R1942" s="24"/>
      <c r="S1942" s="24"/>
      <c r="T1942" s="24"/>
      <c r="U1942" s="41" t="str">
        <f t="shared" si="213"/>
        <v>Telephone/Internet/Cable</v>
      </c>
      <c r="V1942" s="48">
        <f>Budget!P98</f>
        <v>0</v>
      </c>
      <c r="W1942" s="1" t="e">
        <f t="shared" si="215"/>
        <v>#VALUE!</v>
      </c>
      <c r="Z1942" s="1" t="s">
        <v>205</v>
      </c>
      <c r="AA1942" s="1">
        <v>303101</v>
      </c>
    </row>
    <row r="1943" spans="5:27" x14ac:dyDescent="0.2">
      <c r="E1943" s="4" t="e">
        <f t="shared" si="210"/>
        <v>#VALUE!</v>
      </c>
      <c r="G1943" s="9" t="e">
        <f t="shared" si="216"/>
        <v>#VALUE!</v>
      </c>
      <c r="H1943" s="9" t="s">
        <v>205</v>
      </c>
      <c r="I1943" s="22" t="str">
        <f t="shared" si="212"/>
        <v>636701</v>
      </c>
      <c r="J1943" s="22">
        <f t="shared" si="214"/>
        <v>0</v>
      </c>
      <c r="K1943" s="22"/>
      <c r="L1943" s="23"/>
      <c r="M1943" s="22"/>
      <c r="N1943" s="23"/>
      <c r="O1943" s="24"/>
      <c r="P1943" s="24"/>
      <c r="Q1943" s="24"/>
      <c r="R1943" s="24"/>
      <c r="S1943" s="24"/>
      <c r="T1943" s="24"/>
      <c r="U1943" s="41" t="str">
        <f t="shared" si="213"/>
        <v>Administrative Equipment &amp; Furnishings</v>
      </c>
      <c r="V1943" s="48">
        <f>Budget!P99</f>
        <v>0</v>
      </c>
      <c r="W1943" s="1" t="e">
        <f t="shared" si="215"/>
        <v>#VALUE!</v>
      </c>
      <c r="Z1943" s="1" t="s">
        <v>205</v>
      </c>
      <c r="AA1943" s="1">
        <v>303101</v>
      </c>
    </row>
    <row r="1944" spans="5:27" x14ac:dyDescent="0.2">
      <c r="E1944" s="4" t="e">
        <f t="shared" si="210"/>
        <v>#VALUE!</v>
      </c>
      <c r="G1944" s="9" t="e">
        <f t="shared" si="216"/>
        <v>#VALUE!</v>
      </c>
      <c r="H1944" s="9" t="s">
        <v>205</v>
      </c>
      <c r="I1944" s="22" t="str">
        <f t="shared" si="212"/>
        <v>636703</v>
      </c>
      <c r="J1944" s="22">
        <f t="shared" si="214"/>
        <v>0</v>
      </c>
      <c r="K1944" s="22"/>
      <c r="L1944" s="23"/>
      <c r="M1944" s="22"/>
      <c r="N1944" s="23"/>
      <c r="O1944" s="24"/>
      <c r="P1944" s="24"/>
      <c r="Q1944" s="24"/>
      <c r="R1944" s="24"/>
      <c r="S1944" s="24"/>
      <c r="T1944" s="24"/>
      <c r="U1944" s="41" t="str">
        <f t="shared" si="213"/>
        <v>Administrative Equipment, Repairs, &amp; Maintenance</v>
      </c>
      <c r="V1944" s="48">
        <f>Budget!P100</f>
        <v>0</v>
      </c>
      <c r="W1944" s="1" t="e">
        <f t="shared" si="215"/>
        <v>#VALUE!</v>
      </c>
      <c r="Z1944" s="1" t="s">
        <v>205</v>
      </c>
      <c r="AA1944" s="1">
        <v>303101</v>
      </c>
    </row>
    <row r="1945" spans="5:27" x14ac:dyDescent="0.2">
      <c r="E1945" s="4" t="e">
        <f t="shared" si="210"/>
        <v>#VALUE!</v>
      </c>
      <c r="G1945" s="9" t="e">
        <f t="shared" si="216"/>
        <v>#VALUE!</v>
      </c>
      <c r="H1945" s="9" t="s">
        <v>205</v>
      </c>
      <c r="I1945" s="22" t="str">
        <f t="shared" si="212"/>
        <v>656004</v>
      </c>
      <c r="J1945" s="22">
        <f t="shared" si="214"/>
        <v>0</v>
      </c>
      <c r="K1945" s="22"/>
      <c r="L1945" s="23"/>
      <c r="M1945" s="22"/>
      <c r="N1945" s="23"/>
      <c r="O1945" s="24"/>
      <c r="P1945" s="24"/>
      <c r="Q1945" s="24"/>
      <c r="R1945" s="24"/>
      <c r="S1945" s="24"/>
      <c r="T1945" s="24"/>
      <c r="U1945" s="41" t="str">
        <f t="shared" si="213"/>
        <v>Instructional Salaries - Contracted</v>
      </c>
      <c r="V1945" s="48">
        <f>Budget!P101</f>
        <v>0</v>
      </c>
      <c r="W1945" s="1" t="e">
        <f t="shared" si="215"/>
        <v>#VALUE!</v>
      </c>
      <c r="Z1945" s="1" t="s">
        <v>205</v>
      </c>
      <c r="AA1945" s="1">
        <v>303101</v>
      </c>
    </row>
    <row r="1946" spans="5:27" x14ac:dyDescent="0.2">
      <c r="E1946" s="4" t="e">
        <f t="shared" ref="E1946:E2009" si="217">DATE(YEAR(E1778),MONTH(E1778)+1,DAY(E1778))</f>
        <v>#VALUE!</v>
      </c>
      <c r="G1946" s="9" t="e">
        <f t="shared" si="216"/>
        <v>#VALUE!</v>
      </c>
      <c r="H1946" s="9" t="s">
        <v>205</v>
      </c>
      <c r="I1946" s="22" t="str">
        <f t="shared" si="212"/>
        <v>656008</v>
      </c>
      <c r="J1946" s="22">
        <f t="shared" si="214"/>
        <v>0</v>
      </c>
      <c r="K1946" s="22"/>
      <c r="L1946" s="23"/>
      <c r="M1946" s="22"/>
      <c r="N1946" s="23"/>
      <c r="O1946" s="24"/>
      <c r="P1946" s="24"/>
      <c r="Q1946" s="24"/>
      <c r="R1946" s="24"/>
      <c r="S1946" s="24"/>
      <c r="T1946" s="24"/>
      <c r="U1946" s="41" t="str">
        <f t="shared" si="213"/>
        <v>Substitute Salaries</v>
      </c>
      <c r="V1946" s="48">
        <f>Budget!P102</f>
        <v>0</v>
      </c>
      <c r="W1946" s="1" t="e">
        <f t="shared" si="215"/>
        <v>#VALUE!</v>
      </c>
      <c r="Z1946" s="1" t="s">
        <v>205</v>
      </c>
      <c r="AA1946" s="1">
        <v>303101</v>
      </c>
    </row>
    <row r="1947" spans="5:27" x14ac:dyDescent="0.2">
      <c r="E1947" s="4" t="e">
        <f t="shared" si="217"/>
        <v>#VALUE!</v>
      </c>
      <c r="G1947" s="9" t="e">
        <f t="shared" si="216"/>
        <v>#VALUE!</v>
      </c>
      <c r="H1947" s="9" t="s">
        <v>205</v>
      </c>
      <c r="I1947" s="22" t="str">
        <f t="shared" si="212"/>
        <v>656009</v>
      </c>
      <c r="J1947" s="22">
        <f t="shared" si="214"/>
        <v>0</v>
      </c>
      <c r="K1947" s="22"/>
      <c r="L1947" s="23"/>
      <c r="M1947" s="22"/>
      <c r="N1947" s="23"/>
      <c r="O1947" s="24"/>
      <c r="P1947" s="24"/>
      <c r="Q1947" s="24"/>
      <c r="R1947" s="24"/>
      <c r="S1947" s="24"/>
      <c r="T1947" s="24"/>
      <c r="U1947" s="41" t="str">
        <f t="shared" si="213"/>
        <v>Non-Contracted Instructional Salaries</v>
      </c>
      <c r="V1947" s="48">
        <f>Budget!P103</f>
        <v>0</v>
      </c>
      <c r="W1947" s="1" t="e">
        <f t="shared" si="215"/>
        <v>#VALUE!</v>
      </c>
      <c r="Z1947" s="1" t="s">
        <v>205</v>
      </c>
      <c r="AA1947" s="1">
        <v>303101</v>
      </c>
    </row>
    <row r="1948" spans="5:27" x14ac:dyDescent="0.2">
      <c r="E1948" s="4" t="e">
        <f t="shared" si="217"/>
        <v>#VALUE!</v>
      </c>
      <c r="G1948" s="9" t="e">
        <f t="shared" si="216"/>
        <v>#VALUE!</v>
      </c>
      <c r="H1948" s="9" t="s">
        <v>205</v>
      </c>
      <c r="I1948" s="22" t="str">
        <f t="shared" si="212"/>
        <v>656101</v>
      </c>
      <c r="J1948" s="22">
        <f t="shared" si="214"/>
        <v>0</v>
      </c>
      <c r="K1948" s="22"/>
      <c r="L1948" s="23"/>
      <c r="M1948" s="22"/>
      <c r="N1948" s="23"/>
      <c r="O1948" s="24"/>
      <c r="P1948" s="24"/>
      <c r="Q1948" s="24"/>
      <c r="R1948" s="24"/>
      <c r="S1948" s="24"/>
      <c r="T1948" s="24"/>
      <c r="U1948" s="41" t="str">
        <f t="shared" si="213"/>
        <v>SS Taxes, Employer Share - Instructional</v>
      </c>
      <c r="V1948" s="48">
        <f>Budget!P104</f>
        <v>0</v>
      </c>
      <c r="W1948" s="1" t="e">
        <f t="shared" si="215"/>
        <v>#VALUE!</v>
      </c>
      <c r="Z1948" s="1" t="s">
        <v>205</v>
      </c>
      <c r="AA1948" s="1">
        <v>303101</v>
      </c>
    </row>
    <row r="1949" spans="5:27" x14ac:dyDescent="0.2">
      <c r="E1949" s="4" t="e">
        <f t="shared" si="217"/>
        <v>#VALUE!</v>
      </c>
      <c r="G1949" s="9" t="e">
        <f t="shared" si="216"/>
        <v>#VALUE!</v>
      </c>
      <c r="H1949" s="9" t="s">
        <v>205</v>
      </c>
      <c r="I1949" s="22" t="str">
        <f t="shared" si="212"/>
        <v>656102</v>
      </c>
      <c r="J1949" s="22">
        <f t="shared" si="214"/>
        <v>0</v>
      </c>
      <c r="K1949" s="22"/>
      <c r="L1949" s="23"/>
      <c r="M1949" s="22"/>
      <c r="N1949" s="23"/>
      <c r="O1949" s="24"/>
      <c r="P1949" s="24"/>
      <c r="Q1949" s="24"/>
      <c r="R1949" s="24"/>
      <c r="S1949" s="24"/>
      <c r="T1949" s="24"/>
      <c r="U1949" s="41" t="str">
        <f t="shared" si="213"/>
        <v>Life &amp; Disability Insurance - Instructional</v>
      </c>
      <c r="V1949" s="48">
        <f>Budget!P105</f>
        <v>0</v>
      </c>
      <c r="W1949" s="1" t="e">
        <f t="shared" si="215"/>
        <v>#VALUE!</v>
      </c>
      <c r="Z1949" s="1" t="s">
        <v>205</v>
      </c>
      <c r="AA1949" s="1">
        <v>303101</v>
      </c>
    </row>
    <row r="1950" spans="5:27" x14ac:dyDescent="0.2">
      <c r="E1950" s="4" t="e">
        <f t="shared" si="217"/>
        <v>#VALUE!</v>
      </c>
      <c r="G1950" s="9" t="e">
        <f t="shared" si="216"/>
        <v>#VALUE!</v>
      </c>
      <c r="H1950" s="9" t="s">
        <v>205</v>
      </c>
      <c r="I1950" s="22" t="str">
        <f t="shared" si="212"/>
        <v>656104</v>
      </c>
      <c r="J1950" s="22">
        <f t="shared" si="214"/>
        <v>0</v>
      </c>
      <c r="K1950" s="22"/>
      <c r="L1950" s="23"/>
      <c r="M1950" s="22"/>
      <c r="N1950" s="23"/>
      <c r="O1950" s="24"/>
      <c r="P1950" s="24"/>
      <c r="Q1950" s="24"/>
      <c r="R1950" s="24"/>
      <c r="S1950" s="24"/>
      <c r="T1950" s="24"/>
      <c r="U1950" s="41" t="str">
        <f t="shared" si="213"/>
        <v>Vision Insurance - Instructional</v>
      </c>
      <c r="V1950" s="48">
        <f>Budget!P106</f>
        <v>0</v>
      </c>
      <c r="W1950" s="1" t="e">
        <f t="shared" si="215"/>
        <v>#VALUE!</v>
      </c>
      <c r="Z1950" s="1" t="s">
        <v>205</v>
      </c>
      <c r="AA1950" s="1">
        <v>303101</v>
      </c>
    </row>
    <row r="1951" spans="5:27" x14ac:dyDescent="0.2">
      <c r="E1951" s="4" t="e">
        <f t="shared" si="217"/>
        <v>#VALUE!</v>
      </c>
      <c r="G1951" s="9" t="e">
        <f t="shared" si="216"/>
        <v>#VALUE!</v>
      </c>
      <c r="H1951" s="9" t="s">
        <v>205</v>
      </c>
      <c r="I1951" s="22" t="str">
        <f t="shared" si="212"/>
        <v>656106</v>
      </c>
      <c r="J1951" s="22">
        <f t="shared" si="214"/>
        <v>0</v>
      </c>
      <c r="K1951" s="22"/>
      <c r="L1951" s="23"/>
      <c r="M1951" s="22"/>
      <c r="N1951" s="23"/>
      <c r="O1951" s="24"/>
      <c r="P1951" s="24"/>
      <c r="Q1951" s="24"/>
      <c r="R1951" s="24"/>
      <c r="S1951" s="24"/>
      <c r="T1951" s="24"/>
      <c r="U1951" s="41" t="str">
        <f t="shared" si="213"/>
        <v>Retirement - Instructional</v>
      </c>
      <c r="V1951" s="48">
        <f>Budget!P107</f>
        <v>0</v>
      </c>
      <c r="W1951" s="1" t="e">
        <f t="shared" si="215"/>
        <v>#VALUE!</v>
      </c>
      <c r="Z1951" s="1" t="s">
        <v>205</v>
      </c>
      <c r="AA1951" s="1">
        <v>303101</v>
      </c>
    </row>
    <row r="1952" spans="5:27" x14ac:dyDescent="0.2">
      <c r="E1952" s="4" t="e">
        <f t="shared" si="217"/>
        <v>#VALUE!</v>
      </c>
      <c r="G1952" s="9" t="e">
        <f t="shared" si="216"/>
        <v>#VALUE!</v>
      </c>
      <c r="H1952" s="9" t="s">
        <v>205</v>
      </c>
      <c r="I1952" s="22" t="str">
        <f t="shared" si="212"/>
        <v>656111</v>
      </c>
      <c r="J1952" s="22">
        <f t="shared" si="214"/>
        <v>0</v>
      </c>
      <c r="K1952" s="22"/>
      <c r="L1952" s="23"/>
      <c r="M1952" s="22"/>
      <c r="N1952" s="23"/>
      <c r="O1952" s="24"/>
      <c r="P1952" s="24"/>
      <c r="Q1952" s="24"/>
      <c r="R1952" s="24"/>
      <c r="S1952" s="24"/>
      <c r="T1952" s="24"/>
      <c r="U1952" s="41" t="str">
        <f t="shared" si="213"/>
        <v>Health Insurance - Instructional</v>
      </c>
      <c r="V1952" s="48">
        <f>Budget!P108</f>
        <v>0</v>
      </c>
      <c r="W1952" s="1" t="e">
        <f t="shared" si="215"/>
        <v>#VALUE!</v>
      </c>
      <c r="Z1952" s="1" t="s">
        <v>205</v>
      </c>
      <c r="AA1952" s="1">
        <v>303101</v>
      </c>
    </row>
    <row r="1953" spans="5:27" x14ac:dyDescent="0.2">
      <c r="E1953" s="4" t="e">
        <f t="shared" si="217"/>
        <v>#VALUE!</v>
      </c>
      <c r="G1953" s="9" t="e">
        <f t="shared" si="216"/>
        <v>#VALUE!</v>
      </c>
      <c r="H1953" s="9" t="s">
        <v>205</v>
      </c>
      <c r="I1953" s="22" t="str">
        <f t="shared" si="212"/>
        <v>676221</v>
      </c>
      <c r="J1953" s="22">
        <f t="shared" si="214"/>
        <v>0</v>
      </c>
      <c r="K1953" s="22"/>
      <c r="L1953" s="23"/>
      <c r="M1953" s="22"/>
      <c r="N1953" s="23"/>
      <c r="O1953" s="24"/>
      <c r="P1953" s="24"/>
      <c r="Q1953" s="24"/>
      <c r="R1953" s="24"/>
      <c r="S1953" s="24"/>
      <c r="T1953" s="24"/>
      <c r="U1953" s="41" t="str">
        <f t="shared" si="213"/>
        <v>Instructional Staff Development Expenditures</v>
      </c>
      <c r="V1953" s="48">
        <f>Budget!P109</f>
        <v>0</v>
      </c>
      <c r="W1953" s="1" t="e">
        <f t="shared" si="215"/>
        <v>#VALUE!</v>
      </c>
      <c r="Z1953" s="1" t="s">
        <v>205</v>
      </c>
      <c r="AA1953" s="1">
        <v>303101</v>
      </c>
    </row>
    <row r="1954" spans="5:27" x14ac:dyDescent="0.2">
      <c r="E1954" s="4" t="e">
        <f t="shared" si="217"/>
        <v>#VALUE!</v>
      </c>
      <c r="G1954" s="9" t="e">
        <f t="shared" si="216"/>
        <v>#VALUE!</v>
      </c>
      <c r="H1954" s="9" t="s">
        <v>205</v>
      </c>
      <c r="I1954" s="22" t="str">
        <f t="shared" si="212"/>
        <v>676306</v>
      </c>
      <c r="J1954" s="22">
        <f t="shared" si="214"/>
        <v>0</v>
      </c>
      <c r="K1954" s="22"/>
      <c r="L1954" s="23"/>
      <c r="M1954" s="22"/>
      <c r="N1954" s="23"/>
      <c r="O1954" s="24"/>
      <c r="P1954" s="24"/>
      <c r="Q1954" s="24"/>
      <c r="R1954" s="24"/>
      <c r="S1954" s="24"/>
      <c r="T1954" s="24"/>
      <c r="U1954" s="41" t="str">
        <f t="shared" si="213"/>
        <v>Copier</v>
      </c>
      <c r="V1954" s="48">
        <f>Budget!P110</f>
        <v>0</v>
      </c>
      <c r="W1954" s="1" t="e">
        <f t="shared" si="215"/>
        <v>#VALUE!</v>
      </c>
      <c r="Z1954" s="1" t="s">
        <v>205</v>
      </c>
      <c r="AA1954" s="1">
        <v>303101</v>
      </c>
    </row>
    <row r="1955" spans="5:27" x14ac:dyDescent="0.2">
      <c r="E1955" s="4" t="e">
        <f t="shared" si="217"/>
        <v>#VALUE!</v>
      </c>
      <c r="G1955" s="9" t="e">
        <f t="shared" si="216"/>
        <v>#VALUE!</v>
      </c>
      <c r="H1955" s="9" t="s">
        <v>205</v>
      </c>
      <c r="I1955" s="22" t="str">
        <f t="shared" si="212"/>
        <v>676312</v>
      </c>
      <c r="J1955" s="22">
        <f t="shared" si="214"/>
        <v>0</v>
      </c>
      <c r="K1955" s="22"/>
      <c r="L1955" s="23"/>
      <c r="M1955" s="22"/>
      <c r="N1955" s="23"/>
      <c r="O1955" s="24"/>
      <c r="P1955" s="24"/>
      <c r="Q1955" s="24"/>
      <c r="R1955" s="24"/>
      <c r="S1955" s="24"/>
      <c r="T1955" s="24"/>
      <c r="U1955" s="41" t="str">
        <f t="shared" si="213"/>
        <v>Testing</v>
      </c>
      <c r="V1955" s="48">
        <f>Budget!P111</f>
        <v>0</v>
      </c>
      <c r="W1955" s="1" t="e">
        <f t="shared" si="215"/>
        <v>#VALUE!</v>
      </c>
      <c r="Z1955" s="1" t="s">
        <v>205</v>
      </c>
      <c r="AA1955" s="1">
        <v>303101</v>
      </c>
    </row>
    <row r="1956" spans="5:27" x14ac:dyDescent="0.2">
      <c r="E1956" s="4" t="e">
        <f t="shared" si="217"/>
        <v>#VALUE!</v>
      </c>
      <c r="G1956" s="9" t="e">
        <f t="shared" si="216"/>
        <v>#VALUE!</v>
      </c>
      <c r="H1956" s="9" t="s">
        <v>205</v>
      </c>
      <c r="I1956" s="22" t="str">
        <f t="shared" si="212"/>
        <v>676320</v>
      </c>
      <c r="J1956" s="22">
        <f t="shared" si="214"/>
        <v>0</v>
      </c>
      <c r="K1956" s="22"/>
      <c r="L1956" s="23"/>
      <c r="M1956" s="22"/>
      <c r="N1956" s="23"/>
      <c r="O1956" s="24"/>
      <c r="P1956" s="24"/>
      <c r="Q1956" s="24"/>
      <c r="R1956" s="24"/>
      <c r="S1956" s="24"/>
      <c r="T1956" s="24"/>
      <c r="U1956" s="41" t="str">
        <f t="shared" si="213"/>
        <v>Departmental Expenditures</v>
      </c>
      <c r="V1956" s="48">
        <f>Budget!P112</f>
        <v>0</v>
      </c>
      <c r="W1956" s="1" t="e">
        <f t="shared" si="215"/>
        <v>#VALUE!</v>
      </c>
      <c r="Z1956" s="1" t="s">
        <v>205</v>
      </c>
      <c r="AA1956" s="1">
        <v>303101</v>
      </c>
    </row>
    <row r="1957" spans="5:27" x14ac:dyDescent="0.2">
      <c r="E1957" s="4" t="e">
        <f t="shared" si="217"/>
        <v>#VALUE!</v>
      </c>
      <c r="G1957" s="9" t="e">
        <f t="shared" si="216"/>
        <v>#VALUE!</v>
      </c>
      <c r="H1957" s="9" t="s">
        <v>205</v>
      </c>
      <c r="I1957" s="22" t="str">
        <f t="shared" si="212"/>
        <v>676330</v>
      </c>
      <c r="J1957" s="22">
        <f t="shared" si="214"/>
        <v>0</v>
      </c>
      <c r="K1957" s="22"/>
      <c r="L1957" s="23"/>
      <c r="M1957" s="22"/>
      <c r="N1957" s="23"/>
      <c r="O1957" s="24"/>
      <c r="P1957" s="24"/>
      <c r="Q1957" s="24"/>
      <c r="R1957" s="24"/>
      <c r="S1957" s="24"/>
      <c r="T1957" s="24"/>
      <c r="U1957" s="41" t="str">
        <f t="shared" si="213"/>
        <v>Instructional Supplies</v>
      </c>
      <c r="V1957" s="48">
        <f>Budget!P113</f>
        <v>0</v>
      </c>
      <c r="W1957" s="1" t="e">
        <f t="shared" si="215"/>
        <v>#VALUE!</v>
      </c>
      <c r="Z1957" s="1" t="s">
        <v>205</v>
      </c>
      <c r="AA1957" s="1">
        <v>303101</v>
      </c>
    </row>
    <row r="1958" spans="5:27" x14ac:dyDescent="0.2">
      <c r="E1958" s="4" t="e">
        <f t="shared" si="217"/>
        <v>#VALUE!</v>
      </c>
      <c r="G1958" s="9" t="e">
        <f t="shared" si="216"/>
        <v>#VALUE!</v>
      </c>
      <c r="H1958" s="9" t="s">
        <v>205</v>
      </c>
      <c r="I1958" s="22" t="str">
        <f t="shared" si="212"/>
        <v>676331</v>
      </c>
      <c r="J1958" s="22">
        <f t="shared" si="214"/>
        <v>0</v>
      </c>
      <c r="K1958" s="22"/>
      <c r="L1958" s="23"/>
      <c r="M1958" s="22"/>
      <c r="N1958" s="23"/>
      <c r="O1958" s="24"/>
      <c r="P1958" s="24"/>
      <c r="Q1958" s="24"/>
      <c r="R1958" s="24"/>
      <c r="S1958" s="24"/>
      <c r="T1958" s="24"/>
      <c r="U1958" s="41" t="str">
        <f t="shared" si="213"/>
        <v>Instructional Materials</v>
      </c>
      <c r="V1958" s="48">
        <f>Budget!P114</f>
        <v>0</v>
      </c>
      <c r="W1958" s="1" t="e">
        <f t="shared" si="215"/>
        <v>#VALUE!</v>
      </c>
      <c r="Z1958" s="1" t="s">
        <v>205</v>
      </c>
      <c r="AA1958" s="1">
        <v>303101</v>
      </c>
    </row>
    <row r="1959" spans="5:27" x14ac:dyDescent="0.2">
      <c r="E1959" s="4" t="e">
        <f t="shared" si="217"/>
        <v>#VALUE!</v>
      </c>
      <c r="G1959" s="9" t="e">
        <f t="shared" si="216"/>
        <v>#VALUE!</v>
      </c>
      <c r="H1959" s="9" t="s">
        <v>205</v>
      </c>
      <c r="I1959" s="22" t="str">
        <f t="shared" si="212"/>
        <v>676332</v>
      </c>
      <c r="J1959" s="22">
        <f t="shared" si="214"/>
        <v>0</v>
      </c>
      <c r="K1959" s="22"/>
      <c r="L1959" s="23"/>
      <c r="M1959" s="22"/>
      <c r="N1959" s="23"/>
      <c r="O1959" s="24"/>
      <c r="P1959" s="24"/>
      <c r="Q1959" s="24"/>
      <c r="R1959" s="24"/>
      <c r="S1959" s="24"/>
      <c r="T1959" s="24"/>
      <c r="U1959" s="41" t="str">
        <f t="shared" si="213"/>
        <v>Textbooks</v>
      </c>
      <c r="V1959" s="48">
        <f>Budget!P115</f>
        <v>0</v>
      </c>
      <c r="W1959" s="1" t="e">
        <f t="shared" si="215"/>
        <v>#VALUE!</v>
      </c>
      <c r="Z1959" s="1" t="s">
        <v>205</v>
      </c>
      <c r="AA1959" s="1">
        <v>303101</v>
      </c>
    </row>
    <row r="1960" spans="5:27" x14ac:dyDescent="0.2">
      <c r="E1960" s="4" t="e">
        <f t="shared" si="217"/>
        <v>#VALUE!</v>
      </c>
      <c r="G1960" s="9" t="e">
        <f t="shared" si="216"/>
        <v>#VALUE!</v>
      </c>
      <c r="H1960" s="9" t="s">
        <v>205</v>
      </c>
      <c r="I1960" s="22" t="str">
        <f t="shared" si="212"/>
        <v>676333</v>
      </c>
      <c r="J1960" s="22">
        <f t="shared" si="214"/>
        <v>0</v>
      </c>
      <c r="K1960" s="22"/>
      <c r="L1960" s="23"/>
      <c r="M1960" s="22"/>
      <c r="N1960" s="23"/>
      <c r="O1960" s="24"/>
      <c r="P1960" s="24"/>
      <c r="Q1960" s="24"/>
      <c r="R1960" s="24"/>
      <c r="S1960" s="24"/>
      <c r="T1960" s="24"/>
      <c r="U1960" s="41" t="str">
        <f t="shared" si="213"/>
        <v>Textbooks, Consumable</v>
      </c>
      <c r="V1960" s="48">
        <f>Budget!P116</f>
        <v>0</v>
      </c>
      <c r="W1960" s="1" t="e">
        <f t="shared" si="215"/>
        <v>#VALUE!</v>
      </c>
      <c r="Z1960" s="1" t="s">
        <v>205</v>
      </c>
      <c r="AA1960" s="1">
        <v>303101</v>
      </c>
    </row>
    <row r="1961" spans="5:27" x14ac:dyDescent="0.2">
      <c r="E1961" s="4" t="e">
        <f t="shared" si="217"/>
        <v>#VALUE!</v>
      </c>
      <c r="G1961" s="9" t="e">
        <f t="shared" si="216"/>
        <v>#VALUE!</v>
      </c>
      <c r="H1961" s="9" t="s">
        <v>205</v>
      </c>
      <c r="I1961" s="22" t="str">
        <f t="shared" si="212"/>
        <v>676350</v>
      </c>
      <c r="J1961" s="22">
        <f t="shared" si="214"/>
        <v>0</v>
      </c>
      <c r="K1961" s="22"/>
      <c r="L1961" s="23"/>
      <c r="M1961" s="22"/>
      <c r="N1961" s="23"/>
      <c r="O1961" s="24"/>
      <c r="P1961" s="24"/>
      <c r="Q1961" s="24"/>
      <c r="R1961" s="24"/>
      <c r="S1961" s="24"/>
      <c r="T1961" s="24"/>
      <c r="U1961" s="41" t="str">
        <f t="shared" si="213"/>
        <v>Miscellaneous Instructional Expenditures</v>
      </c>
      <c r="V1961" s="48">
        <f>Budget!P117</f>
        <v>0</v>
      </c>
      <c r="W1961" s="1" t="e">
        <f t="shared" si="215"/>
        <v>#VALUE!</v>
      </c>
      <c r="Z1961" s="1" t="s">
        <v>205</v>
      </c>
      <c r="AA1961" s="1">
        <v>303101</v>
      </c>
    </row>
    <row r="1962" spans="5:27" x14ac:dyDescent="0.2">
      <c r="E1962" s="4" t="e">
        <f t="shared" si="217"/>
        <v>#VALUE!</v>
      </c>
      <c r="G1962" s="9" t="e">
        <f t="shared" si="216"/>
        <v>#VALUE!</v>
      </c>
      <c r="H1962" s="9" t="s">
        <v>205</v>
      </c>
      <c r="I1962" s="22" t="str">
        <f t="shared" si="212"/>
        <v>676405</v>
      </c>
      <c r="J1962" s="22">
        <f t="shared" si="214"/>
        <v>0</v>
      </c>
      <c r="K1962" s="22"/>
      <c r="L1962" s="23"/>
      <c r="M1962" s="22"/>
      <c r="N1962" s="23"/>
      <c r="O1962" s="24"/>
      <c r="P1962" s="24"/>
      <c r="Q1962" s="24"/>
      <c r="R1962" s="24"/>
      <c r="S1962" s="24"/>
      <c r="T1962" s="24"/>
      <c r="U1962" s="41" t="str">
        <f t="shared" si="213"/>
        <v>FacultyTravel, Conferences, Conventions</v>
      </c>
      <c r="V1962" s="48">
        <f>Budget!P118</f>
        <v>0</v>
      </c>
      <c r="W1962" s="1" t="e">
        <f t="shared" si="215"/>
        <v>#VALUE!</v>
      </c>
      <c r="Z1962" s="1" t="s">
        <v>205</v>
      </c>
      <c r="AA1962" s="1">
        <v>303101</v>
      </c>
    </row>
    <row r="1963" spans="5:27" x14ac:dyDescent="0.2">
      <c r="E1963" s="4" t="e">
        <f t="shared" si="217"/>
        <v>#VALUE!</v>
      </c>
      <c r="G1963" s="9" t="e">
        <f t="shared" si="216"/>
        <v>#VALUE!</v>
      </c>
      <c r="H1963" s="9" t="s">
        <v>205</v>
      </c>
      <c r="I1963" s="22" t="str">
        <f t="shared" si="212"/>
        <v>676701</v>
      </c>
      <c r="J1963" s="22">
        <f t="shared" si="214"/>
        <v>0</v>
      </c>
      <c r="K1963" s="22"/>
      <c r="L1963" s="23"/>
      <c r="M1963" s="22"/>
      <c r="N1963" s="23"/>
      <c r="O1963" s="24"/>
      <c r="P1963" s="24"/>
      <c r="Q1963" s="24"/>
      <c r="R1963" s="24"/>
      <c r="S1963" s="24"/>
      <c r="T1963" s="24"/>
      <c r="U1963" s="41" t="str">
        <f t="shared" si="213"/>
        <v>General Instructional Equipment &amp; Furnishings</v>
      </c>
      <c r="V1963" s="48">
        <f>Budget!P119</f>
        <v>0</v>
      </c>
      <c r="W1963" s="1" t="e">
        <f t="shared" si="215"/>
        <v>#VALUE!</v>
      </c>
      <c r="Z1963" s="1" t="s">
        <v>205</v>
      </c>
      <c r="AA1963" s="1">
        <v>303101</v>
      </c>
    </row>
    <row r="1964" spans="5:27" x14ac:dyDescent="0.2">
      <c r="E1964" s="4" t="e">
        <f t="shared" si="217"/>
        <v>#VALUE!</v>
      </c>
      <c r="G1964" s="9" t="e">
        <f t="shared" si="216"/>
        <v>#VALUE!</v>
      </c>
      <c r="H1964" s="9" t="s">
        <v>205</v>
      </c>
      <c r="I1964" s="22" t="str">
        <f t="shared" si="212"/>
        <v>696303</v>
      </c>
      <c r="J1964" s="22">
        <f t="shared" si="214"/>
        <v>0</v>
      </c>
      <c r="K1964" s="22"/>
      <c r="L1964" s="23"/>
      <c r="M1964" s="22"/>
      <c r="N1964" s="23"/>
      <c r="O1964" s="24"/>
      <c r="P1964" s="24"/>
      <c r="Q1964" s="24"/>
      <c r="R1964" s="24"/>
      <c r="S1964" s="24"/>
      <c r="T1964" s="24"/>
      <c r="U1964" s="41" t="str">
        <f t="shared" si="213"/>
        <v>Books and Periodicals</v>
      </c>
      <c r="V1964" s="48">
        <f>Budget!P120</f>
        <v>0</v>
      </c>
      <c r="W1964" s="1" t="e">
        <f t="shared" si="215"/>
        <v>#VALUE!</v>
      </c>
      <c r="Z1964" s="1" t="s">
        <v>205</v>
      </c>
      <c r="AA1964" s="1">
        <v>303101</v>
      </c>
    </row>
    <row r="1965" spans="5:27" x14ac:dyDescent="0.2">
      <c r="E1965" s="4" t="e">
        <f t="shared" si="217"/>
        <v>#VALUE!</v>
      </c>
      <c r="G1965" s="9" t="e">
        <f t="shared" si="216"/>
        <v>#VALUE!</v>
      </c>
      <c r="H1965" s="9" t="s">
        <v>205</v>
      </c>
      <c r="I1965" s="22" t="str">
        <f t="shared" si="212"/>
        <v>696308</v>
      </c>
      <c r="J1965" s="22">
        <f t="shared" si="214"/>
        <v>0</v>
      </c>
      <c r="K1965" s="22"/>
      <c r="L1965" s="23"/>
      <c r="M1965" s="22"/>
      <c r="N1965" s="23"/>
      <c r="O1965" s="24"/>
      <c r="P1965" s="24"/>
      <c r="Q1965" s="24"/>
      <c r="R1965" s="24"/>
      <c r="S1965" s="24"/>
      <c r="T1965" s="24"/>
      <c r="U1965" s="41" t="str">
        <f t="shared" si="213"/>
        <v>Technology Services / Supplies</v>
      </c>
      <c r="V1965" s="48">
        <f>Budget!P121</f>
        <v>0</v>
      </c>
      <c r="W1965" s="1" t="e">
        <f t="shared" si="215"/>
        <v>#VALUE!</v>
      </c>
      <c r="Z1965" s="1" t="s">
        <v>205</v>
      </c>
      <c r="AA1965" s="1">
        <v>303101</v>
      </c>
    </row>
    <row r="1966" spans="5:27" x14ac:dyDescent="0.2">
      <c r="E1966" s="4" t="e">
        <f t="shared" si="217"/>
        <v>#VALUE!</v>
      </c>
      <c r="G1966" s="9" t="e">
        <f t="shared" si="216"/>
        <v>#VALUE!</v>
      </c>
      <c r="H1966" s="9" t="s">
        <v>205</v>
      </c>
      <c r="I1966" s="22" t="str">
        <f t="shared" si="212"/>
        <v>696350</v>
      </c>
      <c r="J1966" s="22">
        <f t="shared" si="214"/>
        <v>0</v>
      </c>
      <c r="K1966" s="22"/>
      <c r="L1966" s="23"/>
      <c r="M1966" s="22"/>
      <c r="N1966" s="23"/>
      <c r="O1966" s="24"/>
      <c r="P1966" s="24"/>
      <c r="Q1966" s="24"/>
      <c r="R1966" s="24"/>
      <c r="S1966" s="24"/>
      <c r="T1966" s="24"/>
      <c r="U1966" s="41" t="str">
        <f t="shared" si="213"/>
        <v>Miscellaneous Library / Media Expenditures</v>
      </c>
      <c r="V1966" s="48">
        <f>Budget!P122</f>
        <v>0</v>
      </c>
      <c r="W1966" s="1" t="e">
        <f t="shared" si="215"/>
        <v>#VALUE!</v>
      </c>
      <c r="Z1966" s="1" t="s">
        <v>205</v>
      </c>
      <c r="AA1966" s="1">
        <v>303101</v>
      </c>
    </row>
    <row r="1967" spans="5:27" x14ac:dyDescent="0.2">
      <c r="E1967" s="4" t="e">
        <f t="shared" si="217"/>
        <v>#VALUE!</v>
      </c>
      <c r="G1967" s="9" t="e">
        <f t="shared" si="216"/>
        <v>#VALUE!</v>
      </c>
      <c r="H1967" s="9" t="s">
        <v>205</v>
      </c>
      <c r="I1967" s="22" t="str">
        <f t="shared" si="212"/>
        <v>696701</v>
      </c>
      <c r="J1967" s="22">
        <f t="shared" si="214"/>
        <v>0</v>
      </c>
      <c r="K1967" s="22"/>
      <c r="L1967" s="23"/>
      <c r="M1967" s="22"/>
      <c r="N1967" s="23"/>
      <c r="O1967" s="24"/>
      <c r="P1967" s="24"/>
      <c r="Q1967" s="24"/>
      <c r="R1967" s="24"/>
      <c r="S1967" s="24"/>
      <c r="T1967" s="24"/>
      <c r="U1967" s="41" t="str">
        <f t="shared" si="213"/>
        <v>Minor Technology Equipment</v>
      </c>
      <c r="V1967" s="48">
        <f>Budget!P123</f>
        <v>0</v>
      </c>
      <c r="W1967" s="1" t="e">
        <f t="shared" si="215"/>
        <v>#VALUE!</v>
      </c>
      <c r="Z1967" s="1" t="s">
        <v>205</v>
      </c>
      <c r="AA1967" s="1">
        <v>303101</v>
      </c>
    </row>
    <row r="1968" spans="5:27" x14ac:dyDescent="0.2">
      <c r="E1968" s="4" t="e">
        <f t="shared" si="217"/>
        <v>#VALUE!</v>
      </c>
      <c r="G1968" s="9" t="e">
        <f t="shared" si="216"/>
        <v>#VALUE!</v>
      </c>
      <c r="H1968" s="9" t="s">
        <v>205</v>
      </c>
      <c r="I1968" s="22" t="str">
        <f t="shared" si="212"/>
        <v>716004</v>
      </c>
      <c r="J1968" s="22">
        <f t="shared" si="214"/>
        <v>0</v>
      </c>
      <c r="K1968" s="22"/>
      <c r="L1968" s="23"/>
      <c r="M1968" s="22"/>
      <c r="N1968" s="23"/>
      <c r="O1968" s="24"/>
      <c r="P1968" s="24"/>
      <c r="Q1968" s="24"/>
      <c r="R1968" s="24"/>
      <c r="S1968" s="24"/>
      <c r="T1968" s="24"/>
      <c r="U1968" s="41" t="str">
        <f t="shared" si="213"/>
        <v>Maintenance/Janitorial Salaries</v>
      </c>
      <c r="V1968" s="48">
        <f>Budget!P124</f>
        <v>0</v>
      </c>
      <c r="W1968" s="1" t="e">
        <f t="shared" si="215"/>
        <v>#VALUE!</v>
      </c>
      <c r="Z1968" s="1" t="s">
        <v>205</v>
      </c>
      <c r="AA1968" s="1">
        <v>303101</v>
      </c>
    </row>
    <row r="1969" spans="5:27" x14ac:dyDescent="0.2">
      <c r="E1969" s="4" t="e">
        <f t="shared" si="217"/>
        <v>#VALUE!</v>
      </c>
      <c r="G1969" s="9" t="e">
        <f t="shared" si="216"/>
        <v>#VALUE!</v>
      </c>
      <c r="H1969" s="9" t="s">
        <v>205</v>
      </c>
      <c r="I1969" s="22" t="str">
        <f t="shared" si="212"/>
        <v>716101</v>
      </c>
      <c r="J1969" s="22">
        <f t="shared" si="214"/>
        <v>0</v>
      </c>
      <c r="K1969" s="22"/>
      <c r="L1969" s="23"/>
      <c r="M1969" s="22"/>
      <c r="N1969" s="23"/>
      <c r="O1969" s="24"/>
      <c r="P1969" s="24"/>
      <c r="Q1969" s="24"/>
      <c r="R1969" s="24"/>
      <c r="S1969" s="24"/>
      <c r="T1969" s="24"/>
      <c r="U1969" s="41" t="str">
        <f t="shared" si="213"/>
        <v>SS Taxes, Employer Share - Maintenance</v>
      </c>
      <c r="V1969" s="48">
        <f>Budget!P125</f>
        <v>0</v>
      </c>
      <c r="W1969" s="1" t="e">
        <f t="shared" si="215"/>
        <v>#VALUE!</v>
      </c>
      <c r="Z1969" s="1" t="s">
        <v>205</v>
      </c>
      <c r="AA1969" s="1">
        <v>303101</v>
      </c>
    </row>
    <row r="1970" spans="5:27" x14ac:dyDescent="0.2">
      <c r="E1970" s="4" t="e">
        <f t="shared" si="217"/>
        <v>#VALUE!</v>
      </c>
      <c r="G1970" s="9" t="e">
        <f t="shared" si="216"/>
        <v>#VALUE!</v>
      </c>
      <c r="H1970" s="9" t="s">
        <v>205</v>
      </c>
      <c r="I1970" s="22" t="str">
        <f t="shared" si="212"/>
        <v>716102</v>
      </c>
      <c r="J1970" s="22">
        <f t="shared" si="214"/>
        <v>0</v>
      </c>
      <c r="K1970" s="22"/>
      <c r="L1970" s="23"/>
      <c r="M1970" s="22"/>
      <c r="N1970" s="23"/>
      <c r="O1970" s="24"/>
      <c r="P1970" s="24"/>
      <c r="Q1970" s="24"/>
      <c r="R1970" s="24"/>
      <c r="S1970" s="24"/>
      <c r="T1970" s="24"/>
      <c r="U1970" s="41" t="str">
        <f t="shared" si="213"/>
        <v>Life &amp; Disability Insurance - Maintenance</v>
      </c>
      <c r="V1970" s="48">
        <f>Budget!P126</f>
        <v>0</v>
      </c>
      <c r="W1970" s="1" t="e">
        <f t="shared" si="215"/>
        <v>#VALUE!</v>
      </c>
      <c r="Z1970" s="1" t="s">
        <v>205</v>
      </c>
      <c r="AA1970" s="1">
        <v>303101</v>
      </c>
    </row>
    <row r="1971" spans="5:27" x14ac:dyDescent="0.2">
      <c r="E1971" s="4" t="e">
        <f t="shared" si="217"/>
        <v>#VALUE!</v>
      </c>
      <c r="G1971" s="9" t="e">
        <f t="shared" si="216"/>
        <v>#VALUE!</v>
      </c>
      <c r="H1971" s="9" t="s">
        <v>205</v>
      </c>
      <c r="I1971" s="22" t="str">
        <f t="shared" ref="I1971:I2025" si="218">I1803</f>
        <v>716106</v>
      </c>
      <c r="J1971" s="22">
        <f t="shared" si="214"/>
        <v>0</v>
      </c>
      <c r="K1971" s="22"/>
      <c r="L1971" s="23"/>
      <c r="M1971" s="22"/>
      <c r="N1971" s="23"/>
      <c r="O1971" s="24"/>
      <c r="P1971" s="24"/>
      <c r="Q1971" s="24"/>
      <c r="R1971" s="24"/>
      <c r="S1971" s="24"/>
      <c r="T1971" s="24"/>
      <c r="U1971" s="41" t="str">
        <f t="shared" ref="U1971:U2025" si="219">U1803</f>
        <v>Retirement - Maintenance</v>
      </c>
      <c r="V1971" s="48">
        <f>Budget!P127</f>
        <v>0</v>
      </c>
      <c r="W1971" s="1" t="e">
        <f t="shared" si="215"/>
        <v>#VALUE!</v>
      </c>
      <c r="Z1971" s="1" t="s">
        <v>205</v>
      </c>
      <c r="AA1971" s="1">
        <v>303101</v>
      </c>
    </row>
    <row r="1972" spans="5:27" x14ac:dyDescent="0.2">
      <c r="E1972" s="4" t="e">
        <f t="shared" si="217"/>
        <v>#VALUE!</v>
      </c>
      <c r="G1972" s="9" t="e">
        <f t="shared" si="216"/>
        <v>#VALUE!</v>
      </c>
      <c r="H1972" s="9" t="s">
        <v>205</v>
      </c>
      <c r="I1972" s="22" t="str">
        <f t="shared" si="218"/>
        <v>716111</v>
      </c>
      <c r="J1972" s="22">
        <f t="shared" si="214"/>
        <v>0</v>
      </c>
      <c r="K1972" s="22"/>
      <c r="L1972" s="23"/>
      <c r="M1972" s="22"/>
      <c r="N1972" s="23"/>
      <c r="O1972" s="24"/>
      <c r="P1972" s="24"/>
      <c r="Q1972" s="24"/>
      <c r="R1972" s="24"/>
      <c r="S1972" s="24"/>
      <c r="T1972" s="24"/>
      <c r="U1972" s="41" t="str">
        <f t="shared" si="219"/>
        <v>Health Insurance - Maintenance</v>
      </c>
      <c r="V1972" s="48">
        <f>Budget!P128</f>
        <v>0</v>
      </c>
      <c r="W1972" s="1" t="e">
        <f t="shared" si="215"/>
        <v>#VALUE!</v>
      </c>
      <c r="Z1972" s="1" t="s">
        <v>205</v>
      </c>
      <c r="AA1972" s="1">
        <v>303101</v>
      </c>
    </row>
    <row r="1973" spans="5:27" x14ac:dyDescent="0.2">
      <c r="E1973" s="4" t="e">
        <f t="shared" si="217"/>
        <v>#VALUE!</v>
      </c>
      <c r="G1973" s="9" t="e">
        <f t="shared" si="216"/>
        <v>#VALUE!</v>
      </c>
      <c r="H1973" s="9" t="s">
        <v>205</v>
      </c>
      <c r="I1973" s="22" t="str">
        <f t="shared" si="218"/>
        <v>736350</v>
      </c>
      <c r="J1973" s="22">
        <f t="shared" si="214"/>
        <v>0</v>
      </c>
      <c r="K1973" s="22"/>
      <c r="L1973" s="23"/>
      <c r="M1973" s="22"/>
      <c r="N1973" s="23"/>
      <c r="O1973" s="24"/>
      <c r="P1973" s="24"/>
      <c r="Q1973" s="24"/>
      <c r="R1973" s="24"/>
      <c r="S1973" s="24"/>
      <c r="T1973" s="24"/>
      <c r="U1973" s="41" t="str">
        <f t="shared" si="219"/>
        <v>Miscellaneous Facility Operation Expenditures</v>
      </c>
      <c r="V1973" s="48">
        <f>Budget!P129</f>
        <v>0</v>
      </c>
      <c r="W1973" s="1" t="e">
        <f t="shared" si="215"/>
        <v>#VALUE!</v>
      </c>
      <c r="Z1973" s="1" t="s">
        <v>205</v>
      </c>
      <c r="AA1973" s="1">
        <v>303101</v>
      </c>
    </row>
    <row r="1974" spans="5:27" x14ac:dyDescent="0.2">
      <c r="E1974" s="4" t="e">
        <f t="shared" si="217"/>
        <v>#VALUE!</v>
      </c>
      <c r="G1974" s="9" t="e">
        <f t="shared" si="216"/>
        <v>#VALUE!</v>
      </c>
      <c r="H1974" s="9" t="s">
        <v>205</v>
      </c>
      <c r="I1974" s="22" t="str">
        <f t="shared" si="218"/>
        <v>736701</v>
      </c>
      <c r="J1974" s="22">
        <f t="shared" si="214"/>
        <v>0</v>
      </c>
      <c r="K1974" s="22"/>
      <c r="L1974" s="23"/>
      <c r="M1974" s="22"/>
      <c r="N1974" s="23"/>
      <c r="O1974" s="24"/>
      <c r="P1974" s="24"/>
      <c r="Q1974" s="24"/>
      <c r="R1974" s="24"/>
      <c r="S1974" s="24"/>
      <c r="T1974" s="24"/>
      <c r="U1974" s="41" t="str">
        <f t="shared" si="219"/>
        <v>Facility Equipment</v>
      </c>
      <c r="V1974" s="48">
        <f>Budget!P130</f>
        <v>0</v>
      </c>
      <c r="W1974" s="1" t="e">
        <f t="shared" si="215"/>
        <v>#VALUE!</v>
      </c>
      <c r="Z1974" s="1" t="s">
        <v>205</v>
      </c>
      <c r="AA1974" s="1">
        <v>303101</v>
      </c>
    </row>
    <row r="1975" spans="5:27" x14ac:dyDescent="0.2">
      <c r="E1975" s="4" t="e">
        <f t="shared" si="217"/>
        <v>#VALUE!</v>
      </c>
      <c r="G1975" s="9" t="e">
        <f t="shared" si="216"/>
        <v>#VALUE!</v>
      </c>
      <c r="H1975" s="9" t="s">
        <v>205</v>
      </c>
      <c r="I1975" s="22" t="str">
        <f t="shared" si="218"/>
        <v>736802</v>
      </c>
      <c r="J1975" s="22">
        <f t="shared" si="214"/>
        <v>0</v>
      </c>
      <c r="K1975" s="22"/>
      <c r="L1975" s="23"/>
      <c r="M1975" s="22"/>
      <c r="N1975" s="23"/>
      <c r="O1975" s="24"/>
      <c r="P1975" s="24"/>
      <c r="Q1975" s="24"/>
      <c r="R1975" s="24"/>
      <c r="S1975" s="24"/>
      <c r="T1975" s="24"/>
      <c r="U1975" s="41" t="str">
        <f t="shared" si="219"/>
        <v>Utilities</v>
      </c>
      <c r="V1975" s="48">
        <f>Budget!P131</f>
        <v>0</v>
      </c>
      <c r="W1975" s="1" t="e">
        <f t="shared" si="215"/>
        <v>#VALUE!</v>
      </c>
      <c r="Z1975" s="1" t="s">
        <v>205</v>
      </c>
      <c r="AA1975" s="1">
        <v>303101</v>
      </c>
    </row>
    <row r="1976" spans="5:27" x14ac:dyDescent="0.2">
      <c r="E1976" s="4" t="e">
        <f t="shared" si="217"/>
        <v>#VALUE!</v>
      </c>
      <c r="G1976" s="9" t="e">
        <f t="shared" si="216"/>
        <v>#VALUE!</v>
      </c>
      <c r="H1976" s="9" t="s">
        <v>205</v>
      </c>
      <c r="I1976" s="22" t="str">
        <f t="shared" si="218"/>
        <v>736803</v>
      </c>
      <c r="J1976" s="22">
        <f t="shared" si="214"/>
        <v>0</v>
      </c>
      <c r="K1976" s="22"/>
      <c r="L1976" s="23"/>
      <c r="M1976" s="22"/>
      <c r="N1976" s="23"/>
      <c r="O1976" s="24"/>
      <c r="P1976" s="24"/>
      <c r="Q1976" s="24"/>
      <c r="R1976" s="24"/>
      <c r="S1976" s="24"/>
      <c r="T1976" s="24"/>
      <c r="U1976" s="41" t="str">
        <f t="shared" si="219"/>
        <v>General Repairs and Maintenance</v>
      </c>
      <c r="V1976" s="48">
        <f>Budget!P132</f>
        <v>0</v>
      </c>
      <c r="W1976" s="1" t="e">
        <f t="shared" si="215"/>
        <v>#VALUE!</v>
      </c>
      <c r="Z1976" s="1" t="s">
        <v>205</v>
      </c>
      <c r="AA1976" s="1">
        <v>303101</v>
      </c>
    </row>
    <row r="1977" spans="5:27" x14ac:dyDescent="0.2">
      <c r="E1977" s="4" t="e">
        <f t="shared" si="217"/>
        <v>#VALUE!</v>
      </c>
      <c r="G1977" s="9" t="e">
        <f t="shared" si="216"/>
        <v>#VALUE!</v>
      </c>
      <c r="H1977" s="9" t="s">
        <v>205</v>
      </c>
      <c r="I1977" s="22" t="str">
        <f t="shared" si="218"/>
        <v>736804</v>
      </c>
      <c r="J1977" s="22">
        <f t="shared" si="214"/>
        <v>0</v>
      </c>
      <c r="K1977" s="22"/>
      <c r="L1977" s="23"/>
      <c r="M1977" s="22"/>
      <c r="N1977" s="23"/>
      <c r="O1977" s="24"/>
      <c r="P1977" s="24"/>
      <c r="Q1977" s="24"/>
      <c r="R1977" s="24"/>
      <c r="S1977" s="24"/>
      <c r="T1977" s="24"/>
      <c r="U1977" s="41" t="str">
        <f t="shared" si="219"/>
        <v>Contracted Services / Janitorial Services</v>
      </c>
      <c r="V1977" s="48">
        <f>Budget!P133</f>
        <v>0</v>
      </c>
      <c r="W1977" s="1" t="e">
        <f t="shared" si="215"/>
        <v>#VALUE!</v>
      </c>
      <c r="Z1977" s="1" t="s">
        <v>205</v>
      </c>
      <c r="AA1977" s="1">
        <v>303101</v>
      </c>
    </row>
    <row r="1978" spans="5:27" x14ac:dyDescent="0.2">
      <c r="E1978" s="4" t="e">
        <f t="shared" si="217"/>
        <v>#VALUE!</v>
      </c>
      <c r="G1978" s="9" t="e">
        <f t="shared" si="216"/>
        <v>#VALUE!</v>
      </c>
      <c r="H1978" s="9" t="s">
        <v>205</v>
      </c>
      <c r="I1978" s="22" t="str">
        <f t="shared" si="218"/>
        <v>736811</v>
      </c>
      <c r="J1978" s="22">
        <f t="shared" si="214"/>
        <v>0</v>
      </c>
      <c r="K1978" s="22"/>
      <c r="L1978" s="23"/>
      <c r="M1978" s="22"/>
      <c r="N1978" s="23"/>
      <c r="O1978" s="24"/>
      <c r="P1978" s="24"/>
      <c r="Q1978" s="24"/>
      <c r="R1978" s="24"/>
      <c r="S1978" s="24"/>
      <c r="T1978" s="24"/>
      <c r="U1978" s="41" t="str">
        <f t="shared" si="219"/>
        <v>Facility and Maintenance Supplies</v>
      </c>
      <c r="V1978" s="48">
        <f>Budget!P134</f>
        <v>0</v>
      </c>
      <c r="W1978" s="1" t="e">
        <f t="shared" si="215"/>
        <v>#VALUE!</v>
      </c>
      <c r="Z1978" s="1" t="s">
        <v>205</v>
      </c>
      <c r="AA1978" s="1">
        <v>303101</v>
      </c>
    </row>
    <row r="1979" spans="5:27" x14ac:dyDescent="0.2">
      <c r="E1979" s="4" t="e">
        <f t="shared" si="217"/>
        <v>#VALUE!</v>
      </c>
      <c r="G1979" s="9" t="e">
        <f t="shared" si="216"/>
        <v>#VALUE!</v>
      </c>
      <c r="H1979" s="9" t="s">
        <v>205</v>
      </c>
      <c r="I1979" s="22" t="str">
        <f t="shared" si="218"/>
        <v>736824</v>
      </c>
      <c r="J1979" s="22">
        <f t="shared" si="214"/>
        <v>0</v>
      </c>
      <c r="K1979" s="22"/>
      <c r="L1979" s="23"/>
      <c r="M1979" s="22"/>
      <c r="N1979" s="23"/>
      <c r="O1979" s="24"/>
      <c r="P1979" s="24"/>
      <c r="Q1979" s="24"/>
      <c r="R1979" s="24"/>
      <c r="S1979" s="24"/>
      <c r="T1979" s="24"/>
      <c r="U1979" s="41" t="str">
        <f t="shared" si="219"/>
        <v>School Property Insurance</v>
      </c>
      <c r="V1979" s="48">
        <f>Budget!P135</f>
        <v>0</v>
      </c>
      <c r="W1979" s="1" t="e">
        <f t="shared" si="215"/>
        <v>#VALUE!</v>
      </c>
      <c r="Z1979" s="1" t="s">
        <v>205</v>
      </c>
      <c r="AA1979" s="1">
        <v>303101</v>
      </c>
    </row>
    <row r="1980" spans="5:27" x14ac:dyDescent="0.2">
      <c r="E1980" s="4" t="e">
        <f t="shared" si="217"/>
        <v>#VALUE!</v>
      </c>
      <c r="G1980" s="9" t="e">
        <f t="shared" si="216"/>
        <v>#VALUE!</v>
      </c>
      <c r="H1980" s="9" t="s">
        <v>205</v>
      </c>
      <c r="I1980" s="22" t="str">
        <f t="shared" si="218"/>
        <v>746103</v>
      </c>
      <c r="J1980" s="22">
        <f t="shared" si="214"/>
        <v>0</v>
      </c>
      <c r="K1980" s="22"/>
      <c r="L1980" s="23"/>
      <c r="M1980" s="22"/>
      <c r="N1980" s="23"/>
      <c r="O1980" s="24"/>
      <c r="P1980" s="24"/>
      <c r="Q1980" s="24"/>
      <c r="R1980" s="24"/>
      <c r="S1980" s="24"/>
      <c r="T1980" s="24"/>
      <c r="U1980" s="41" t="str">
        <f t="shared" si="219"/>
        <v>Workers' Compensation Insurance</v>
      </c>
      <c r="V1980" s="48">
        <f>Budget!P136</f>
        <v>0</v>
      </c>
      <c r="W1980" s="1" t="e">
        <f t="shared" si="215"/>
        <v>#VALUE!</v>
      </c>
      <c r="Z1980" s="1" t="s">
        <v>205</v>
      </c>
      <c r="AA1980" s="1">
        <v>303101</v>
      </c>
    </row>
    <row r="1981" spans="5:27" x14ac:dyDescent="0.2">
      <c r="E1981" s="4" t="e">
        <f t="shared" si="217"/>
        <v>#VALUE!</v>
      </c>
      <c r="G1981" s="9" t="e">
        <f t="shared" si="216"/>
        <v>#VALUE!</v>
      </c>
      <c r="H1981" s="9" t="s">
        <v>205</v>
      </c>
      <c r="I1981" s="22" t="str">
        <f t="shared" si="218"/>
        <v>746502</v>
      </c>
      <c r="J1981" s="22">
        <f t="shared" si="214"/>
        <v>0</v>
      </c>
      <c r="K1981" s="22"/>
      <c r="L1981" s="23"/>
      <c r="M1981" s="22"/>
      <c r="N1981" s="23"/>
      <c r="O1981" s="24"/>
      <c r="P1981" s="24"/>
      <c r="Q1981" s="24"/>
      <c r="R1981" s="24"/>
      <c r="S1981" s="24"/>
      <c r="T1981" s="24"/>
      <c r="U1981" s="41" t="str">
        <f t="shared" si="219"/>
        <v>Vehicles</v>
      </c>
      <c r="V1981" s="48">
        <f>Budget!P137</f>
        <v>0</v>
      </c>
      <c r="W1981" s="1" t="e">
        <f t="shared" ref="W1981:W2012" si="220">$H$6</f>
        <v>#VALUE!</v>
      </c>
      <c r="Z1981" s="1" t="s">
        <v>205</v>
      </c>
      <c r="AA1981" s="1">
        <v>303101</v>
      </c>
    </row>
    <row r="1982" spans="5:27" x14ac:dyDescent="0.2">
      <c r="E1982" s="4" t="e">
        <f t="shared" si="217"/>
        <v>#VALUE!</v>
      </c>
      <c r="G1982" s="9" t="e">
        <f t="shared" si="216"/>
        <v>#VALUE!</v>
      </c>
      <c r="H1982" s="9" t="s">
        <v>205</v>
      </c>
      <c r="I1982" s="22" t="str">
        <f t="shared" si="218"/>
        <v>746505</v>
      </c>
      <c r="J1982" s="22">
        <f t="shared" ref="J1982:J2025" si="221">$D$4</f>
        <v>0</v>
      </c>
      <c r="K1982" s="22"/>
      <c r="L1982" s="23"/>
      <c r="M1982" s="22"/>
      <c r="N1982" s="23"/>
      <c r="O1982" s="24"/>
      <c r="P1982" s="24"/>
      <c r="Q1982" s="24"/>
      <c r="R1982" s="24"/>
      <c r="S1982" s="24"/>
      <c r="T1982" s="24"/>
      <c r="U1982" s="41" t="str">
        <f t="shared" si="219"/>
        <v>Automobile Insurance</v>
      </c>
      <c r="V1982" s="48">
        <f>Budget!P138</f>
        <v>0</v>
      </c>
      <c r="W1982" s="1" t="e">
        <f t="shared" si="220"/>
        <v>#VALUE!</v>
      </c>
      <c r="Z1982" s="1" t="s">
        <v>205</v>
      </c>
      <c r="AA1982" s="1">
        <v>303101</v>
      </c>
    </row>
    <row r="1983" spans="5:27" x14ac:dyDescent="0.2">
      <c r="E1983" s="4" t="e">
        <f t="shared" si="217"/>
        <v>#VALUE!</v>
      </c>
      <c r="G1983" s="9" t="e">
        <f t="shared" si="216"/>
        <v>#VALUE!</v>
      </c>
      <c r="H1983" s="9" t="s">
        <v>205</v>
      </c>
      <c r="I1983" s="22" t="str">
        <f t="shared" si="218"/>
        <v>746520</v>
      </c>
      <c r="J1983" s="22">
        <f t="shared" si="221"/>
        <v>0</v>
      </c>
      <c r="K1983" s="22"/>
      <c r="L1983" s="23"/>
      <c r="M1983" s="22"/>
      <c r="N1983" s="23"/>
      <c r="O1983" s="24"/>
      <c r="P1983" s="24"/>
      <c r="Q1983" s="24"/>
      <c r="R1983" s="24"/>
      <c r="S1983" s="24"/>
      <c r="T1983" s="24"/>
      <c r="U1983" s="41" t="str">
        <f t="shared" si="219"/>
        <v>Depreciation Expense</v>
      </c>
      <c r="V1983" s="48">
        <f>Budget!P139</f>
        <v>0</v>
      </c>
      <c r="W1983" s="1" t="e">
        <f t="shared" si="220"/>
        <v>#VALUE!</v>
      </c>
      <c r="Z1983" s="1" t="s">
        <v>205</v>
      </c>
      <c r="AA1983" s="1">
        <v>303101</v>
      </c>
    </row>
    <row r="1984" spans="5:27" x14ac:dyDescent="0.2">
      <c r="E1984" s="4" t="e">
        <f t="shared" si="217"/>
        <v>#VALUE!</v>
      </c>
      <c r="G1984" s="9" t="e">
        <f t="shared" si="216"/>
        <v>#VALUE!</v>
      </c>
      <c r="H1984" s="9" t="s">
        <v>205</v>
      </c>
      <c r="I1984" s="22" t="str">
        <f t="shared" si="218"/>
        <v>756004</v>
      </c>
      <c r="J1984" s="22">
        <f t="shared" si="221"/>
        <v>0</v>
      </c>
      <c r="K1984" s="22"/>
      <c r="L1984" s="23"/>
      <c r="M1984" s="22"/>
      <c r="N1984" s="23"/>
      <c r="O1984" s="24"/>
      <c r="P1984" s="24"/>
      <c r="Q1984" s="24"/>
      <c r="R1984" s="24"/>
      <c r="S1984" s="24"/>
      <c r="T1984" s="24"/>
      <c r="U1984" s="41" t="str">
        <f t="shared" si="219"/>
        <v>Extracurricular Salaries</v>
      </c>
      <c r="V1984" s="48">
        <f>Budget!P140</f>
        <v>0</v>
      </c>
      <c r="W1984" s="1" t="e">
        <f t="shared" si="220"/>
        <v>#VALUE!</v>
      </c>
      <c r="Z1984" s="1" t="s">
        <v>205</v>
      </c>
      <c r="AA1984" s="1">
        <v>303101</v>
      </c>
    </row>
    <row r="1985" spans="5:27" x14ac:dyDescent="0.2">
      <c r="E1985" s="4" t="e">
        <f t="shared" si="217"/>
        <v>#VALUE!</v>
      </c>
      <c r="G1985" s="9" t="e">
        <f t="shared" si="216"/>
        <v>#VALUE!</v>
      </c>
      <c r="H1985" s="9" t="s">
        <v>205</v>
      </c>
      <c r="I1985" s="22" t="str">
        <f t="shared" si="218"/>
        <v>756101</v>
      </c>
      <c r="J1985" s="22">
        <f t="shared" si="221"/>
        <v>0</v>
      </c>
      <c r="K1985" s="22"/>
      <c r="L1985" s="23"/>
      <c r="M1985" s="22"/>
      <c r="N1985" s="23"/>
      <c r="O1985" s="24"/>
      <c r="P1985" s="24"/>
      <c r="Q1985" s="24"/>
      <c r="R1985" s="24"/>
      <c r="S1985" s="24"/>
      <c r="T1985" s="24"/>
      <c r="U1985" s="41" t="str">
        <f t="shared" si="219"/>
        <v>SS Taxes, Employer Share - Extracurricular</v>
      </c>
      <c r="V1985" s="48">
        <f>Budget!P141</f>
        <v>0</v>
      </c>
      <c r="W1985" s="1" t="e">
        <f t="shared" si="220"/>
        <v>#VALUE!</v>
      </c>
      <c r="Z1985" s="1" t="s">
        <v>205</v>
      </c>
      <c r="AA1985" s="1">
        <v>303101</v>
      </c>
    </row>
    <row r="1986" spans="5:27" x14ac:dyDescent="0.2">
      <c r="E1986" s="4" t="e">
        <f t="shared" si="217"/>
        <v>#VALUE!</v>
      </c>
      <c r="G1986" s="9" t="e">
        <f t="shared" si="216"/>
        <v>#VALUE!</v>
      </c>
      <c r="H1986" s="9" t="s">
        <v>205</v>
      </c>
      <c r="I1986" s="22" t="str">
        <f t="shared" si="218"/>
        <v>756102</v>
      </c>
      <c r="J1986" s="22">
        <f t="shared" si="221"/>
        <v>0</v>
      </c>
      <c r="K1986" s="22"/>
      <c r="L1986" s="23"/>
      <c r="M1986" s="22"/>
      <c r="N1986" s="23"/>
      <c r="O1986" s="24"/>
      <c r="P1986" s="24"/>
      <c r="Q1986" s="24"/>
      <c r="R1986" s="24"/>
      <c r="S1986" s="24"/>
      <c r="T1986" s="24"/>
      <c r="U1986" s="41" t="str">
        <f t="shared" si="219"/>
        <v>Life &amp; Disability Insurance - Extracurricular</v>
      </c>
      <c r="V1986" s="48">
        <f>Budget!P142</f>
        <v>0</v>
      </c>
      <c r="W1986" s="1" t="e">
        <f t="shared" si="220"/>
        <v>#VALUE!</v>
      </c>
      <c r="Z1986" s="1" t="s">
        <v>205</v>
      </c>
      <c r="AA1986" s="1">
        <v>303101</v>
      </c>
    </row>
    <row r="1987" spans="5:27" x14ac:dyDescent="0.2">
      <c r="E1987" s="4" t="e">
        <f t="shared" si="217"/>
        <v>#VALUE!</v>
      </c>
      <c r="G1987" s="9" t="e">
        <f t="shared" si="216"/>
        <v>#VALUE!</v>
      </c>
      <c r="H1987" s="9" t="s">
        <v>205</v>
      </c>
      <c r="I1987" s="22" t="str">
        <f t="shared" si="218"/>
        <v>756106</v>
      </c>
      <c r="J1987" s="22">
        <f t="shared" si="221"/>
        <v>0</v>
      </c>
      <c r="K1987" s="22"/>
      <c r="L1987" s="23"/>
      <c r="M1987" s="22"/>
      <c r="N1987" s="23"/>
      <c r="O1987" s="24"/>
      <c r="P1987" s="24"/>
      <c r="Q1987" s="24"/>
      <c r="R1987" s="24"/>
      <c r="S1987" s="24"/>
      <c r="T1987" s="24"/>
      <c r="U1987" s="41" t="str">
        <f t="shared" si="219"/>
        <v>Retirement - Extracurricular</v>
      </c>
      <c r="V1987" s="48">
        <f>Budget!P143</f>
        <v>0</v>
      </c>
      <c r="W1987" s="1" t="e">
        <f t="shared" si="220"/>
        <v>#VALUE!</v>
      </c>
      <c r="Z1987" s="1" t="s">
        <v>205</v>
      </c>
      <c r="AA1987" s="1">
        <v>303101</v>
      </c>
    </row>
    <row r="1988" spans="5:27" x14ac:dyDescent="0.2">
      <c r="E1988" s="4" t="e">
        <f t="shared" si="217"/>
        <v>#VALUE!</v>
      </c>
      <c r="G1988" s="9" t="e">
        <f t="shared" si="216"/>
        <v>#VALUE!</v>
      </c>
      <c r="H1988" s="9" t="s">
        <v>205</v>
      </c>
      <c r="I1988" s="22" t="str">
        <f t="shared" si="218"/>
        <v>756111</v>
      </c>
      <c r="J1988" s="22">
        <f t="shared" si="221"/>
        <v>0</v>
      </c>
      <c r="K1988" s="22"/>
      <c r="L1988" s="23"/>
      <c r="M1988" s="22"/>
      <c r="N1988" s="23"/>
      <c r="O1988" s="24"/>
      <c r="P1988" s="24"/>
      <c r="Q1988" s="24"/>
      <c r="R1988" s="24"/>
      <c r="S1988" s="24"/>
      <c r="T1988" s="24"/>
      <c r="U1988" s="41" t="str">
        <f t="shared" si="219"/>
        <v>Health Insurance - Extracurricular</v>
      </c>
      <c r="V1988" s="48">
        <f>Budget!P144</f>
        <v>0</v>
      </c>
      <c r="W1988" s="1" t="e">
        <f t="shared" si="220"/>
        <v>#VALUE!</v>
      </c>
      <c r="Z1988" s="1" t="s">
        <v>205</v>
      </c>
      <c r="AA1988" s="1">
        <v>303101</v>
      </c>
    </row>
    <row r="1989" spans="5:27" x14ac:dyDescent="0.2">
      <c r="E1989" s="4" t="e">
        <f t="shared" si="217"/>
        <v>#VALUE!</v>
      </c>
      <c r="G1989" s="9" t="e">
        <f t="shared" si="216"/>
        <v>#VALUE!</v>
      </c>
      <c r="H1989" s="9" t="s">
        <v>205</v>
      </c>
      <c r="I1989" s="22" t="str">
        <f t="shared" si="218"/>
        <v>756240</v>
      </c>
      <c r="J1989" s="22">
        <f t="shared" si="221"/>
        <v>0</v>
      </c>
      <c r="K1989" s="22"/>
      <c r="L1989" s="23"/>
      <c r="M1989" s="22"/>
      <c r="N1989" s="23"/>
      <c r="O1989" s="24"/>
      <c r="P1989" s="24"/>
      <c r="Q1989" s="24"/>
      <c r="R1989" s="24"/>
      <c r="S1989" s="24"/>
      <c r="T1989" s="24"/>
      <c r="U1989" s="41" t="str">
        <f t="shared" si="219"/>
        <v>Student Activities Expenditures</v>
      </c>
      <c r="V1989" s="48">
        <f>Budget!P145</f>
        <v>0</v>
      </c>
      <c r="W1989" s="1" t="e">
        <f t="shared" si="220"/>
        <v>#VALUE!</v>
      </c>
      <c r="Z1989" s="1" t="s">
        <v>205</v>
      </c>
      <c r="AA1989" s="1">
        <v>303101</v>
      </c>
    </row>
    <row r="1990" spans="5:27" x14ac:dyDescent="0.2">
      <c r="E1990" s="4" t="e">
        <f t="shared" si="217"/>
        <v>#VALUE!</v>
      </c>
      <c r="G1990" s="9" t="e">
        <f t="shared" ref="G1990:G2025" si="222">"BV-"&amp;J1990&amp;TEXT(E1990,"mmyy")</f>
        <v>#VALUE!</v>
      </c>
      <c r="H1990" s="9" t="s">
        <v>205</v>
      </c>
      <c r="I1990" s="22" t="str">
        <f t="shared" si="218"/>
        <v>776004</v>
      </c>
      <c r="J1990" s="22">
        <f t="shared" si="221"/>
        <v>0</v>
      </c>
      <c r="K1990" s="22"/>
      <c r="L1990" s="23"/>
      <c r="M1990" s="22"/>
      <c r="N1990" s="23"/>
      <c r="O1990" s="24"/>
      <c r="P1990" s="24"/>
      <c r="Q1990" s="24"/>
      <c r="R1990" s="24"/>
      <c r="S1990" s="24"/>
      <c r="T1990" s="24"/>
      <c r="U1990" s="41" t="str">
        <f t="shared" si="219"/>
        <v>Salaries - Coaches</v>
      </c>
      <c r="V1990" s="48">
        <f>Budget!P146</f>
        <v>0</v>
      </c>
      <c r="W1990" s="1" t="e">
        <f t="shared" si="220"/>
        <v>#VALUE!</v>
      </c>
      <c r="Z1990" s="1" t="s">
        <v>205</v>
      </c>
      <c r="AA1990" s="1">
        <v>303101</v>
      </c>
    </row>
    <row r="1991" spans="5:27" x14ac:dyDescent="0.2">
      <c r="E1991" s="4" t="e">
        <f t="shared" si="217"/>
        <v>#VALUE!</v>
      </c>
      <c r="G1991" s="9" t="e">
        <f t="shared" si="222"/>
        <v>#VALUE!</v>
      </c>
      <c r="H1991" s="9" t="s">
        <v>205</v>
      </c>
      <c r="I1991" s="22" t="str">
        <f t="shared" si="218"/>
        <v>776101</v>
      </c>
      <c r="J1991" s="22">
        <f t="shared" si="221"/>
        <v>0</v>
      </c>
      <c r="K1991" s="22"/>
      <c r="L1991" s="23"/>
      <c r="M1991" s="22"/>
      <c r="N1991" s="23"/>
      <c r="O1991" s="24"/>
      <c r="P1991" s="24"/>
      <c r="Q1991" s="24"/>
      <c r="R1991" s="24"/>
      <c r="S1991" s="24"/>
      <c r="T1991" s="24"/>
      <c r="U1991" s="41" t="str">
        <f t="shared" si="219"/>
        <v>SS Taxes, Employer Share - Coaches</v>
      </c>
      <c r="V1991" s="48">
        <f>Budget!P147</f>
        <v>0</v>
      </c>
      <c r="W1991" s="1" t="e">
        <f t="shared" si="220"/>
        <v>#VALUE!</v>
      </c>
      <c r="Z1991" s="1" t="s">
        <v>205</v>
      </c>
      <c r="AA1991" s="1">
        <v>303101</v>
      </c>
    </row>
    <row r="1992" spans="5:27" x14ac:dyDescent="0.2">
      <c r="E1992" s="4" t="e">
        <f t="shared" si="217"/>
        <v>#VALUE!</v>
      </c>
      <c r="G1992" s="9" t="e">
        <f t="shared" si="222"/>
        <v>#VALUE!</v>
      </c>
      <c r="H1992" s="9" t="s">
        <v>205</v>
      </c>
      <c r="I1992" s="22" t="str">
        <f t="shared" si="218"/>
        <v>776102</v>
      </c>
      <c r="J1992" s="22">
        <f t="shared" si="221"/>
        <v>0</v>
      </c>
      <c r="K1992" s="22"/>
      <c r="L1992" s="23"/>
      <c r="M1992" s="22"/>
      <c r="N1992" s="23"/>
      <c r="O1992" s="24"/>
      <c r="P1992" s="24"/>
      <c r="Q1992" s="24"/>
      <c r="R1992" s="24"/>
      <c r="S1992" s="24"/>
      <c r="T1992" s="24"/>
      <c r="U1992" s="41" t="str">
        <f t="shared" si="219"/>
        <v>Life &amp; Disability Insurance - Coaches</v>
      </c>
      <c r="V1992" s="48">
        <f>Budget!P148</f>
        <v>0</v>
      </c>
      <c r="W1992" s="1" t="e">
        <f t="shared" si="220"/>
        <v>#VALUE!</v>
      </c>
      <c r="Z1992" s="1" t="s">
        <v>205</v>
      </c>
      <c r="AA1992" s="1">
        <v>303101</v>
      </c>
    </row>
    <row r="1993" spans="5:27" x14ac:dyDescent="0.2">
      <c r="E1993" s="4" t="e">
        <f t="shared" si="217"/>
        <v>#VALUE!</v>
      </c>
      <c r="G1993" s="9" t="e">
        <f t="shared" si="222"/>
        <v>#VALUE!</v>
      </c>
      <c r="H1993" s="9" t="s">
        <v>205</v>
      </c>
      <c r="I1993" s="22" t="str">
        <f t="shared" si="218"/>
        <v>776106</v>
      </c>
      <c r="J1993" s="22">
        <f t="shared" si="221"/>
        <v>0</v>
      </c>
      <c r="K1993" s="22"/>
      <c r="L1993" s="23"/>
      <c r="M1993" s="22"/>
      <c r="N1993" s="23"/>
      <c r="O1993" s="24"/>
      <c r="P1993" s="24"/>
      <c r="Q1993" s="24"/>
      <c r="R1993" s="24"/>
      <c r="S1993" s="24"/>
      <c r="T1993" s="24"/>
      <c r="U1993" s="41" t="str">
        <f t="shared" si="219"/>
        <v>Retirement - Coaches</v>
      </c>
      <c r="V1993" s="48">
        <f>Budget!P149</f>
        <v>0</v>
      </c>
      <c r="W1993" s="1" t="e">
        <f t="shared" si="220"/>
        <v>#VALUE!</v>
      </c>
      <c r="Z1993" s="1" t="s">
        <v>205</v>
      </c>
      <c r="AA1993" s="1">
        <v>303101</v>
      </c>
    </row>
    <row r="1994" spans="5:27" x14ac:dyDescent="0.2">
      <c r="E1994" s="4" t="e">
        <f t="shared" si="217"/>
        <v>#VALUE!</v>
      </c>
      <c r="G1994" s="9" t="e">
        <f t="shared" si="222"/>
        <v>#VALUE!</v>
      </c>
      <c r="H1994" s="9" t="s">
        <v>205</v>
      </c>
      <c r="I1994" s="22" t="str">
        <f t="shared" si="218"/>
        <v>776111</v>
      </c>
      <c r="J1994" s="22">
        <f t="shared" si="221"/>
        <v>0</v>
      </c>
      <c r="K1994" s="22"/>
      <c r="L1994" s="23"/>
      <c r="M1994" s="22"/>
      <c r="N1994" s="23"/>
      <c r="O1994" s="24"/>
      <c r="P1994" s="24"/>
      <c r="Q1994" s="24"/>
      <c r="R1994" s="24"/>
      <c r="S1994" s="24"/>
      <c r="T1994" s="24"/>
      <c r="U1994" s="41" t="str">
        <f t="shared" si="219"/>
        <v>Health Insurance - Coaches</v>
      </c>
      <c r="V1994" s="48">
        <f>Budget!P150</f>
        <v>0</v>
      </c>
      <c r="W1994" s="1" t="e">
        <f t="shared" si="220"/>
        <v>#VALUE!</v>
      </c>
      <c r="Z1994" s="1" t="s">
        <v>205</v>
      </c>
      <c r="AA1994" s="1">
        <v>303101</v>
      </c>
    </row>
    <row r="1995" spans="5:27" x14ac:dyDescent="0.2">
      <c r="E1995" s="4" t="e">
        <f t="shared" si="217"/>
        <v>#VALUE!</v>
      </c>
      <c r="G1995" s="9" t="e">
        <f t="shared" si="222"/>
        <v>#VALUE!</v>
      </c>
      <c r="H1995" s="9" t="s">
        <v>205</v>
      </c>
      <c r="I1995" s="22" t="str">
        <f t="shared" si="218"/>
        <v>776205</v>
      </c>
      <c r="J1995" s="22">
        <f t="shared" si="221"/>
        <v>0</v>
      </c>
      <c r="K1995" s="22"/>
      <c r="L1995" s="23"/>
      <c r="M1995" s="22"/>
      <c r="N1995" s="23"/>
      <c r="O1995" s="24"/>
      <c r="P1995" s="24"/>
      <c r="Q1995" s="24"/>
      <c r="R1995" s="24"/>
      <c r="S1995" s="24"/>
      <c r="T1995" s="24"/>
      <c r="U1995" s="41" t="str">
        <f t="shared" si="219"/>
        <v>Contracted Services - Athletic</v>
      </c>
      <c r="V1995" s="48">
        <f>Budget!P151</f>
        <v>0</v>
      </c>
      <c r="W1995" s="1" t="e">
        <f t="shared" si="220"/>
        <v>#VALUE!</v>
      </c>
      <c r="Z1995" s="1" t="s">
        <v>205</v>
      </c>
      <c r="AA1995" s="1">
        <v>303101</v>
      </c>
    </row>
    <row r="1996" spans="5:27" x14ac:dyDescent="0.2">
      <c r="E1996" s="4" t="e">
        <f t="shared" si="217"/>
        <v>#VALUE!</v>
      </c>
      <c r="G1996" s="9" t="e">
        <f t="shared" si="222"/>
        <v>#VALUE!</v>
      </c>
      <c r="H1996" s="9" t="s">
        <v>205</v>
      </c>
      <c r="I1996" s="22" t="str">
        <f t="shared" si="218"/>
        <v>776350</v>
      </c>
      <c r="J1996" s="22">
        <f t="shared" si="221"/>
        <v>0</v>
      </c>
      <c r="K1996" s="22"/>
      <c r="L1996" s="23"/>
      <c r="M1996" s="22"/>
      <c r="N1996" s="23"/>
      <c r="O1996" s="24"/>
      <c r="P1996" s="24"/>
      <c r="Q1996" s="24"/>
      <c r="R1996" s="24"/>
      <c r="S1996" s="24"/>
      <c r="T1996" s="24"/>
      <c r="U1996" s="41" t="str">
        <f t="shared" si="219"/>
        <v>Athletic Expenditures</v>
      </c>
      <c r="V1996" s="48">
        <f>Budget!P152</f>
        <v>0</v>
      </c>
      <c r="W1996" s="1" t="e">
        <f t="shared" si="220"/>
        <v>#VALUE!</v>
      </c>
      <c r="Z1996" s="1" t="s">
        <v>205</v>
      </c>
      <c r="AA1996" s="1">
        <v>303101</v>
      </c>
    </row>
    <row r="1997" spans="5:27" x14ac:dyDescent="0.2">
      <c r="E1997" s="4" t="e">
        <f t="shared" si="217"/>
        <v>#VALUE!</v>
      </c>
      <c r="G1997" s="9" t="e">
        <f t="shared" si="222"/>
        <v>#VALUE!</v>
      </c>
      <c r="H1997" s="9" t="s">
        <v>205</v>
      </c>
      <c r="I1997" s="22" t="str">
        <f t="shared" si="218"/>
        <v>781004</v>
      </c>
      <c r="J1997" s="22">
        <f t="shared" si="221"/>
        <v>0</v>
      </c>
      <c r="K1997" s="22"/>
      <c r="L1997" s="23"/>
      <c r="M1997" s="22"/>
      <c r="N1997" s="23"/>
      <c r="O1997" s="24"/>
      <c r="P1997" s="24"/>
      <c r="Q1997" s="24"/>
      <c r="R1997" s="24"/>
      <c r="S1997" s="24"/>
      <c r="T1997" s="24"/>
      <c r="U1997" s="41" t="str">
        <f t="shared" si="219"/>
        <v>Salaries - Cafeteria</v>
      </c>
      <c r="V1997" s="48">
        <f>Budget!P153</f>
        <v>0</v>
      </c>
      <c r="W1997" s="1" t="e">
        <f t="shared" si="220"/>
        <v>#VALUE!</v>
      </c>
      <c r="Z1997" s="1" t="s">
        <v>205</v>
      </c>
      <c r="AA1997" s="1">
        <v>303101</v>
      </c>
    </row>
    <row r="1998" spans="5:27" x14ac:dyDescent="0.2">
      <c r="E1998" s="4" t="e">
        <f t="shared" si="217"/>
        <v>#VALUE!</v>
      </c>
      <c r="G1998" s="9" t="e">
        <f t="shared" si="222"/>
        <v>#VALUE!</v>
      </c>
      <c r="H1998" s="9" t="s">
        <v>205</v>
      </c>
      <c r="I1998" s="22" t="str">
        <f t="shared" si="218"/>
        <v>781101</v>
      </c>
      <c r="J1998" s="22">
        <f t="shared" si="221"/>
        <v>0</v>
      </c>
      <c r="K1998" s="22"/>
      <c r="L1998" s="23"/>
      <c r="M1998" s="22"/>
      <c r="N1998" s="23"/>
      <c r="O1998" s="24"/>
      <c r="P1998" s="24"/>
      <c r="Q1998" s="24"/>
      <c r="R1998" s="24"/>
      <c r="S1998" s="24"/>
      <c r="T1998" s="24"/>
      <c r="U1998" s="41" t="str">
        <f t="shared" si="219"/>
        <v>SS Taxes, Empoyer Share - Cafeteria</v>
      </c>
      <c r="V1998" s="48">
        <f>Budget!P154</f>
        <v>0</v>
      </c>
      <c r="W1998" s="1" t="e">
        <f t="shared" si="220"/>
        <v>#VALUE!</v>
      </c>
      <c r="Z1998" s="1" t="s">
        <v>205</v>
      </c>
      <c r="AA1998" s="1">
        <v>303101</v>
      </c>
    </row>
    <row r="1999" spans="5:27" x14ac:dyDescent="0.2">
      <c r="E1999" s="4" t="e">
        <f t="shared" si="217"/>
        <v>#VALUE!</v>
      </c>
      <c r="G1999" s="9" t="e">
        <f t="shared" si="222"/>
        <v>#VALUE!</v>
      </c>
      <c r="H1999" s="9" t="s">
        <v>205</v>
      </c>
      <c r="I1999" s="22" t="str">
        <f t="shared" si="218"/>
        <v>781102</v>
      </c>
      <c r="J1999" s="22">
        <f t="shared" si="221"/>
        <v>0</v>
      </c>
      <c r="K1999" s="22"/>
      <c r="L1999" s="23"/>
      <c r="M1999" s="22"/>
      <c r="N1999" s="23"/>
      <c r="O1999" s="24"/>
      <c r="P1999" s="24"/>
      <c r="Q1999" s="24"/>
      <c r="R1999" s="24"/>
      <c r="S1999" s="24"/>
      <c r="T1999" s="24"/>
      <c r="U1999" s="41" t="str">
        <f t="shared" si="219"/>
        <v>Life &amp; Disability Insurance - Cafeteria</v>
      </c>
      <c r="V1999" s="48">
        <f>Budget!P155</f>
        <v>0</v>
      </c>
      <c r="W1999" s="1" t="e">
        <f t="shared" si="220"/>
        <v>#VALUE!</v>
      </c>
      <c r="Z1999" s="1" t="s">
        <v>205</v>
      </c>
      <c r="AA1999" s="1">
        <v>303101</v>
      </c>
    </row>
    <row r="2000" spans="5:27" x14ac:dyDescent="0.2">
      <c r="E2000" s="4" t="e">
        <f t="shared" si="217"/>
        <v>#VALUE!</v>
      </c>
      <c r="G2000" s="9" t="e">
        <f t="shared" si="222"/>
        <v>#VALUE!</v>
      </c>
      <c r="H2000" s="9" t="s">
        <v>205</v>
      </c>
      <c r="I2000" s="22" t="str">
        <f t="shared" si="218"/>
        <v>781106</v>
      </c>
      <c r="J2000" s="22">
        <f t="shared" si="221"/>
        <v>0</v>
      </c>
      <c r="K2000" s="22"/>
      <c r="L2000" s="23"/>
      <c r="M2000" s="22"/>
      <c r="N2000" s="23"/>
      <c r="O2000" s="24"/>
      <c r="P2000" s="24"/>
      <c r="Q2000" s="24"/>
      <c r="R2000" s="24"/>
      <c r="S2000" s="24"/>
      <c r="T2000" s="24"/>
      <c r="U2000" s="41" t="str">
        <f t="shared" si="219"/>
        <v>Retirement-Cafeteria</v>
      </c>
      <c r="V2000" s="48">
        <f>Budget!P156</f>
        <v>0</v>
      </c>
      <c r="W2000" s="1" t="e">
        <f t="shared" si="220"/>
        <v>#VALUE!</v>
      </c>
      <c r="Z2000" s="1" t="s">
        <v>205</v>
      </c>
      <c r="AA2000" s="1">
        <v>303101</v>
      </c>
    </row>
    <row r="2001" spans="5:27" x14ac:dyDescent="0.2">
      <c r="E2001" s="4" t="e">
        <f t="shared" si="217"/>
        <v>#VALUE!</v>
      </c>
      <c r="G2001" s="9" t="e">
        <f t="shared" si="222"/>
        <v>#VALUE!</v>
      </c>
      <c r="H2001" s="9" t="s">
        <v>205</v>
      </c>
      <c r="I2001" s="22" t="str">
        <f t="shared" si="218"/>
        <v>781111</v>
      </c>
      <c r="J2001" s="22">
        <f t="shared" si="221"/>
        <v>0</v>
      </c>
      <c r="K2001" s="22"/>
      <c r="L2001" s="23"/>
      <c r="M2001" s="22"/>
      <c r="N2001" s="23"/>
      <c r="O2001" s="24"/>
      <c r="P2001" s="24"/>
      <c r="Q2001" s="24"/>
      <c r="R2001" s="24"/>
      <c r="S2001" s="24"/>
      <c r="T2001" s="24"/>
      <c r="U2001" s="41" t="str">
        <f t="shared" si="219"/>
        <v>Health Insurance - Cafeteria</v>
      </c>
      <c r="V2001" s="48">
        <f>Budget!P157</f>
        <v>0</v>
      </c>
      <c r="W2001" s="1" t="e">
        <f t="shared" si="220"/>
        <v>#VALUE!</v>
      </c>
      <c r="Z2001" s="1" t="s">
        <v>205</v>
      </c>
      <c r="AA2001" s="1">
        <v>303101</v>
      </c>
    </row>
    <row r="2002" spans="5:27" x14ac:dyDescent="0.2">
      <c r="E2002" s="4" t="e">
        <f t="shared" si="217"/>
        <v>#VALUE!</v>
      </c>
      <c r="G2002" s="9" t="e">
        <f t="shared" si="222"/>
        <v>#VALUE!</v>
      </c>
      <c r="H2002" s="9" t="s">
        <v>205</v>
      </c>
      <c r="I2002" s="22" t="str">
        <f t="shared" si="218"/>
        <v>781320</v>
      </c>
      <c r="J2002" s="22">
        <f t="shared" si="221"/>
        <v>0</v>
      </c>
      <c r="K2002" s="22"/>
      <c r="L2002" s="23"/>
      <c r="M2002" s="22"/>
      <c r="N2002" s="23"/>
      <c r="O2002" s="24"/>
      <c r="P2002" s="24"/>
      <c r="Q2002" s="24"/>
      <c r="R2002" s="24"/>
      <c r="S2002" s="24"/>
      <c r="T2002" s="24"/>
      <c r="U2002" s="41" t="str">
        <f t="shared" si="219"/>
        <v>Supplies-Cafeteria</v>
      </c>
      <c r="V2002" s="48">
        <f>Budget!P158</f>
        <v>0</v>
      </c>
      <c r="W2002" s="1" t="e">
        <f t="shared" si="220"/>
        <v>#VALUE!</v>
      </c>
      <c r="Z2002" s="1" t="s">
        <v>205</v>
      </c>
      <c r="AA2002" s="1">
        <v>303101</v>
      </c>
    </row>
    <row r="2003" spans="5:27" x14ac:dyDescent="0.2">
      <c r="E2003" s="4" t="e">
        <f t="shared" si="217"/>
        <v>#VALUE!</v>
      </c>
      <c r="G2003" s="9" t="e">
        <f t="shared" si="222"/>
        <v>#VALUE!</v>
      </c>
      <c r="H2003" s="9" t="s">
        <v>205</v>
      </c>
      <c r="I2003" s="22" t="str">
        <f t="shared" si="218"/>
        <v>781350</v>
      </c>
      <c r="J2003" s="22">
        <f t="shared" si="221"/>
        <v>0</v>
      </c>
      <c r="K2003" s="22"/>
      <c r="L2003" s="23"/>
      <c r="M2003" s="22"/>
      <c r="N2003" s="23"/>
      <c r="O2003" s="24"/>
      <c r="P2003" s="24"/>
      <c r="Q2003" s="24"/>
      <c r="R2003" s="24"/>
      <c r="S2003" s="24"/>
      <c r="T2003" s="24"/>
      <c r="U2003" s="41" t="str">
        <f t="shared" si="219"/>
        <v>Other Expenditures-Cafeteria</v>
      </c>
      <c r="V2003" s="48">
        <f>Budget!P159</f>
        <v>0</v>
      </c>
      <c r="W2003" s="1" t="e">
        <f t="shared" si="220"/>
        <v>#VALUE!</v>
      </c>
      <c r="Z2003" s="1" t="s">
        <v>205</v>
      </c>
      <c r="AA2003" s="1">
        <v>303101</v>
      </c>
    </row>
    <row r="2004" spans="5:27" x14ac:dyDescent="0.2">
      <c r="E2004" s="4" t="e">
        <f t="shared" si="217"/>
        <v>#VALUE!</v>
      </c>
      <c r="G2004" s="9" t="e">
        <f t="shared" si="222"/>
        <v>#VALUE!</v>
      </c>
      <c r="H2004" s="9" t="s">
        <v>205</v>
      </c>
      <c r="I2004" s="22" t="str">
        <f t="shared" si="218"/>
        <v>781442</v>
      </c>
      <c r="J2004" s="22">
        <f t="shared" si="221"/>
        <v>0</v>
      </c>
      <c r="K2004" s="22"/>
      <c r="L2004" s="23"/>
      <c r="M2004" s="22"/>
      <c r="N2004" s="23"/>
      <c r="O2004" s="24"/>
      <c r="P2004" s="24"/>
      <c r="Q2004" s="24"/>
      <c r="R2004" s="24"/>
      <c r="S2004" s="24"/>
      <c r="T2004" s="24"/>
      <c r="U2004" s="41" t="str">
        <f t="shared" si="219"/>
        <v>Food and Beverage - Cafeteria</v>
      </c>
      <c r="V2004" s="48">
        <f>Budget!P160</f>
        <v>0</v>
      </c>
      <c r="W2004" s="1" t="e">
        <f t="shared" si="220"/>
        <v>#VALUE!</v>
      </c>
      <c r="Z2004" s="1" t="s">
        <v>205</v>
      </c>
      <c r="AA2004" s="1">
        <v>303101</v>
      </c>
    </row>
    <row r="2005" spans="5:27" x14ac:dyDescent="0.2">
      <c r="E2005" s="4" t="e">
        <f t="shared" si="217"/>
        <v>#VALUE!</v>
      </c>
      <c r="G2005" s="9" t="e">
        <f t="shared" si="222"/>
        <v>#VALUE!</v>
      </c>
      <c r="H2005" s="9" t="s">
        <v>205</v>
      </c>
      <c r="I2005" s="22" t="str">
        <f t="shared" si="218"/>
        <v>781701</v>
      </c>
      <c r="J2005" s="22">
        <f t="shared" si="221"/>
        <v>0</v>
      </c>
      <c r="K2005" s="22"/>
      <c r="L2005" s="23"/>
      <c r="M2005" s="22"/>
      <c r="N2005" s="23"/>
      <c r="O2005" s="24"/>
      <c r="P2005" s="24"/>
      <c r="Q2005" s="24"/>
      <c r="R2005" s="24"/>
      <c r="S2005" s="24"/>
      <c r="T2005" s="24"/>
      <c r="U2005" s="41" t="str">
        <f t="shared" si="219"/>
        <v>Equipment-Cafeteria</v>
      </c>
      <c r="V2005" s="48">
        <f>Budget!P161</f>
        <v>0</v>
      </c>
      <c r="W2005" s="1" t="e">
        <f t="shared" si="220"/>
        <v>#VALUE!</v>
      </c>
      <c r="Z2005" s="1" t="s">
        <v>205</v>
      </c>
      <c r="AA2005" s="1">
        <v>303101</v>
      </c>
    </row>
    <row r="2006" spans="5:27" x14ac:dyDescent="0.2">
      <c r="E2006" s="4" t="e">
        <f t="shared" si="217"/>
        <v>#VALUE!</v>
      </c>
      <c r="G2006" s="9" t="e">
        <f t="shared" si="222"/>
        <v>#VALUE!</v>
      </c>
      <c r="H2006" s="9" t="s">
        <v>205</v>
      </c>
      <c r="I2006" s="22" t="str">
        <f t="shared" si="218"/>
        <v>781702</v>
      </c>
      <c r="J2006" s="22">
        <f t="shared" si="221"/>
        <v>0</v>
      </c>
      <c r="K2006" s="22"/>
      <c r="L2006" s="23"/>
      <c r="M2006" s="22"/>
      <c r="N2006" s="23"/>
      <c r="O2006" s="24"/>
      <c r="P2006" s="24"/>
      <c r="Q2006" s="24"/>
      <c r="R2006" s="24"/>
      <c r="S2006" s="24"/>
      <c r="T2006" s="24"/>
      <c r="U2006" s="41" t="str">
        <f t="shared" si="219"/>
        <v>Utilities-Cafeteria</v>
      </c>
      <c r="V2006" s="48">
        <f>Budget!P162</f>
        <v>0</v>
      </c>
      <c r="W2006" s="1" t="e">
        <f t="shared" si="220"/>
        <v>#VALUE!</v>
      </c>
      <c r="Z2006" s="1" t="s">
        <v>205</v>
      </c>
      <c r="AA2006" s="1">
        <v>303101</v>
      </c>
    </row>
    <row r="2007" spans="5:27" x14ac:dyDescent="0.2">
      <c r="E2007" s="4" t="e">
        <f t="shared" si="217"/>
        <v>#VALUE!</v>
      </c>
      <c r="G2007" s="9" t="e">
        <f t="shared" si="222"/>
        <v>#VALUE!</v>
      </c>
      <c r="H2007" s="9" t="s">
        <v>205</v>
      </c>
      <c r="I2007" s="22" t="str">
        <f t="shared" si="218"/>
        <v>781703</v>
      </c>
      <c r="J2007" s="22">
        <f t="shared" si="221"/>
        <v>0</v>
      </c>
      <c r="K2007" s="22"/>
      <c r="L2007" s="23"/>
      <c r="M2007" s="22"/>
      <c r="N2007" s="23"/>
      <c r="O2007" s="24"/>
      <c r="P2007" s="24"/>
      <c r="Q2007" s="24"/>
      <c r="R2007" s="24"/>
      <c r="S2007" s="24"/>
      <c r="T2007" s="24"/>
      <c r="U2007" s="41" t="str">
        <f t="shared" si="219"/>
        <v>Repairs &amp; Maintenance-Cafeteria</v>
      </c>
      <c r="V2007" s="48">
        <f>Budget!P163</f>
        <v>0</v>
      </c>
      <c r="W2007" s="1" t="e">
        <f t="shared" si="220"/>
        <v>#VALUE!</v>
      </c>
      <c r="Z2007" s="1" t="s">
        <v>205</v>
      </c>
      <c r="AA2007" s="1">
        <v>303101</v>
      </c>
    </row>
    <row r="2008" spans="5:27" x14ac:dyDescent="0.2">
      <c r="E2008" s="4" t="e">
        <f t="shared" si="217"/>
        <v>#VALUE!</v>
      </c>
      <c r="G2008" s="9" t="e">
        <f t="shared" si="222"/>
        <v>#VALUE!</v>
      </c>
      <c r="H2008" s="9" t="s">
        <v>205</v>
      </c>
      <c r="I2008" s="22" t="str">
        <f t="shared" si="218"/>
        <v>796500</v>
      </c>
      <c r="J2008" s="22">
        <f t="shared" si="221"/>
        <v>0</v>
      </c>
      <c r="K2008" s="22"/>
      <c r="L2008" s="23"/>
      <c r="M2008" s="22"/>
      <c r="N2008" s="23"/>
      <c r="O2008" s="24"/>
      <c r="P2008" s="24"/>
      <c r="Q2008" s="24"/>
      <c r="R2008" s="24"/>
      <c r="S2008" s="24"/>
      <c r="T2008" s="24"/>
      <c r="U2008" s="41" t="str">
        <f t="shared" si="219"/>
        <v>Student Services</v>
      </c>
      <c r="V2008" s="48">
        <f>Budget!P164</f>
        <v>0</v>
      </c>
      <c r="W2008" s="1" t="e">
        <f t="shared" si="220"/>
        <v>#VALUE!</v>
      </c>
      <c r="Z2008" s="1" t="s">
        <v>205</v>
      </c>
      <c r="AA2008" s="1">
        <v>303101</v>
      </c>
    </row>
    <row r="2009" spans="5:27" x14ac:dyDescent="0.2">
      <c r="E2009" s="4" t="e">
        <f t="shared" si="217"/>
        <v>#VALUE!</v>
      </c>
      <c r="G2009" s="9" t="e">
        <f t="shared" si="222"/>
        <v>#VALUE!</v>
      </c>
      <c r="H2009" s="9" t="s">
        <v>205</v>
      </c>
      <c r="I2009" s="22" t="str">
        <f t="shared" si="218"/>
        <v>796530</v>
      </c>
      <c r="J2009" s="22">
        <f t="shared" si="221"/>
        <v>0</v>
      </c>
      <c r="K2009" s="22"/>
      <c r="L2009" s="23"/>
      <c r="M2009" s="22"/>
      <c r="N2009" s="23"/>
      <c r="O2009" s="24"/>
      <c r="P2009" s="24"/>
      <c r="Q2009" s="24"/>
      <c r="R2009" s="24"/>
      <c r="S2009" s="24"/>
      <c r="T2009" s="24"/>
      <c r="U2009" s="41" t="str">
        <f t="shared" si="219"/>
        <v>Pupil Transportation (Net)</v>
      </c>
      <c r="V2009" s="48">
        <f>Budget!P165</f>
        <v>0</v>
      </c>
      <c r="W2009" s="1" t="e">
        <f t="shared" si="220"/>
        <v>#VALUE!</v>
      </c>
      <c r="Z2009" s="1" t="s">
        <v>205</v>
      </c>
      <c r="AA2009" s="1">
        <v>303101</v>
      </c>
    </row>
    <row r="2010" spans="5:27" x14ac:dyDescent="0.2">
      <c r="E2010" s="4" t="e">
        <f t="shared" ref="E2010:E2024" si="223">DATE(YEAR(E1842),MONTH(E1842)+1,DAY(E1842))</f>
        <v>#VALUE!</v>
      </c>
      <c r="G2010" s="9" t="e">
        <f t="shared" si="222"/>
        <v>#VALUE!</v>
      </c>
      <c r="H2010" s="9" t="s">
        <v>205</v>
      </c>
      <c r="I2010" s="22" t="str">
        <f t="shared" si="218"/>
        <v>816004</v>
      </c>
      <c r="J2010" s="22">
        <f t="shared" si="221"/>
        <v>0</v>
      </c>
      <c r="K2010" s="22"/>
      <c r="L2010" s="23"/>
      <c r="M2010" s="22"/>
      <c r="N2010" s="23"/>
      <c r="O2010" s="24"/>
      <c r="P2010" s="24"/>
      <c r="Q2010" s="24"/>
      <c r="R2010" s="24"/>
      <c r="S2010" s="24"/>
      <c r="T2010" s="24"/>
      <c r="U2010" s="41" t="str">
        <f t="shared" si="219"/>
        <v xml:space="preserve">Salaries - Extended Day Care </v>
      </c>
      <c r="V2010" s="48">
        <f>Budget!P166</f>
        <v>0</v>
      </c>
      <c r="W2010" s="1" t="e">
        <f t="shared" si="220"/>
        <v>#VALUE!</v>
      </c>
      <c r="Z2010" s="1" t="s">
        <v>205</v>
      </c>
      <c r="AA2010" s="1">
        <v>303101</v>
      </c>
    </row>
    <row r="2011" spans="5:27" x14ac:dyDescent="0.2">
      <c r="E2011" s="4" t="e">
        <f t="shared" si="223"/>
        <v>#VALUE!</v>
      </c>
      <c r="G2011" s="9" t="e">
        <f t="shared" si="222"/>
        <v>#VALUE!</v>
      </c>
      <c r="H2011" s="9" t="s">
        <v>205</v>
      </c>
      <c r="I2011" s="22" t="str">
        <f t="shared" si="218"/>
        <v>816101</v>
      </c>
      <c r="J2011" s="22">
        <f t="shared" si="221"/>
        <v>0</v>
      </c>
      <c r="K2011" s="22"/>
      <c r="L2011" s="23"/>
      <c r="M2011" s="22"/>
      <c r="N2011" s="23"/>
      <c r="O2011" s="24"/>
      <c r="P2011" s="24"/>
      <c r="Q2011" s="24"/>
      <c r="R2011" s="24"/>
      <c r="S2011" s="24"/>
      <c r="T2011" s="24"/>
      <c r="U2011" s="41" t="str">
        <f t="shared" si="219"/>
        <v>SS Taxes, Employer Share - Extended Day Care</v>
      </c>
      <c r="V2011" s="48">
        <f>Budget!P167</f>
        <v>0</v>
      </c>
      <c r="W2011" s="1" t="e">
        <f t="shared" si="220"/>
        <v>#VALUE!</v>
      </c>
      <c r="Z2011" s="1" t="s">
        <v>205</v>
      </c>
      <c r="AA2011" s="1">
        <v>303101</v>
      </c>
    </row>
    <row r="2012" spans="5:27" x14ac:dyDescent="0.2">
      <c r="E2012" s="4" t="e">
        <f t="shared" si="223"/>
        <v>#VALUE!</v>
      </c>
      <c r="G2012" s="9" t="e">
        <f t="shared" si="222"/>
        <v>#VALUE!</v>
      </c>
      <c r="H2012" s="9" t="s">
        <v>205</v>
      </c>
      <c r="I2012" s="22" t="str">
        <f t="shared" si="218"/>
        <v>816102</v>
      </c>
      <c r="J2012" s="22">
        <f t="shared" si="221"/>
        <v>0</v>
      </c>
      <c r="K2012" s="22"/>
      <c r="L2012" s="23"/>
      <c r="M2012" s="22"/>
      <c r="N2012" s="23"/>
      <c r="O2012" s="24"/>
      <c r="P2012" s="24"/>
      <c r="Q2012" s="24"/>
      <c r="R2012" s="24"/>
      <c r="S2012" s="24"/>
      <c r="T2012" s="24"/>
      <c r="U2012" s="41" t="str">
        <f t="shared" si="219"/>
        <v>Life &amp; Disability Insurance - Extended Day Care</v>
      </c>
      <c r="V2012" s="48">
        <f>Budget!P168</f>
        <v>0</v>
      </c>
      <c r="W2012" s="1" t="e">
        <f t="shared" si="220"/>
        <v>#VALUE!</v>
      </c>
      <c r="Z2012" s="1" t="s">
        <v>205</v>
      </c>
      <c r="AA2012" s="1">
        <v>303101</v>
      </c>
    </row>
    <row r="2013" spans="5:27" x14ac:dyDescent="0.2">
      <c r="E2013" s="4" t="e">
        <f t="shared" si="223"/>
        <v>#VALUE!</v>
      </c>
      <c r="G2013" s="9" t="e">
        <f t="shared" si="222"/>
        <v>#VALUE!</v>
      </c>
      <c r="H2013" s="9" t="s">
        <v>205</v>
      </c>
      <c r="I2013" s="22" t="str">
        <f t="shared" si="218"/>
        <v>816106</v>
      </c>
      <c r="J2013" s="22">
        <f t="shared" si="221"/>
        <v>0</v>
      </c>
      <c r="K2013" s="22"/>
      <c r="L2013" s="23"/>
      <c r="M2013" s="22"/>
      <c r="N2013" s="23"/>
      <c r="O2013" s="24"/>
      <c r="P2013" s="24"/>
      <c r="Q2013" s="24"/>
      <c r="R2013" s="24"/>
      <c r="S2013" s="24"/>
      <c r="T2013" s="24"/>
      <c r="U2013" s="41" t="str">
        <f t="shared" si="219"/>
        <v>Retirement - Extended Day Care</v>
      </c>
      <c r="V2013" s="48">
        <f>Budget!P169</f>
        <v>0</v>
      </c>
      <c r="W2013" s="1" t="e">
        <f t="shared" ref="W2013:W2025" si="224">$H$6</f>
        <v>#VALUE!</v>
      </c>
      <c r="Z2013" s="1" t="s">
        <v>205</v>
      </c>
      <c r="AA2013" s="1">
        <v>303101</v>
      </c>
    </row>
    <row r="2014" spans="5:27" x14ac:dyDescent="0.2">
      <c r="E2014" s="4" t="e">
        <f t="shared" si="223"/>
        <v>#VALUE!</v>
      </c>
      <c r="F2014" s="2"/>
      <c r="G2014" s="2" t="e">
        <f t="shared" si="222"/>
        <v>#VALUE!</v>
      </c>
      <c r="H2014" s="9" t="s">
        <v>205</v>
      </c>
      <c r="I2014" s="42" t="str">
        <f t="shared" si="218"/>
        <v>816111</v>
      </c>
      <c r="J2014" s="22">
        <f t="shared" si="221"/>
        <v>0</v>
      </c>
      <c r="K2014" s="43"/>
      <c r="L2014" s="24"/>
      <c r="M2014" s="43"/>
      <c r="N2014" s="24"/>
      <c r="O2014" s="44"/>
      <c r="P2014" s="44"/>
      <c r="Q2014" s="44"/>
      <c r="R2014" s="44"/>
      <c r="S2014" s="44"/>
      <c r="T2014" s="44"/>
      <c r="U2014" s="22" t="str">
        <f t="shared" si="219"/>
        <v>Health Insurance - Extended Day Care</v>
      </c>
      <c r="V2014" s="48">
        <f>Budget!P170</f>
        <v>0</v>
      </c>
      <c r="W2014" s="1" t="e">
        <f t="shared" si="224"/>
        <v>#VALUE!</v>
      </c>
      <c r="X2014" s="7"/>
      <c r="Y2014" s="7"/>
      <c r="Z2014" s="1" t="s">
        <v>205</v>
      </c>
      <c r="AA2014" s="1">
        <v>303101</v>
      </c>
    </row>
    <row r="2015" spans="5:27" x14ac:dyDescent="0.2">
      <c r="E2015" s="4" t="e">
        <f t="shared" si="223"/>
        <v>#VALUE!</v>
      </c>
      <c r="G2015" s="9" t="e">
        <f t="shared" si="222"/>
        <v>#VALUE!</v>
      </c>
      <c r="H2015" s="9" t="s">
        <v>205</v>
      </c>
      <c r="I2015" s="22" t="str">
        <f t="shared" si="218"/>
        <v>816320</v>
      </c>
      <c r="J2015" s="22">
        <f t="shared" si="221"/>
        <v>0</v>
      </c>
      <c r="K2015" s="22"/>
      <c r="L2015" s="23"/>
      <c r="M2015" s="22"/>
      <c r="N2015" s="23"/>
      <c r="O2015" s="24"/>
      <c r="P2015" s="24"/>
      <c r="Q2015" s="24"/>
      <c r="R2015" s="24"/>
      <c r="S2015" s="24"/>
      <c r="T2015" s="24"/>
      <c r="U2015" s="41" t="str">
        <f t="shared" si="219"/>
        <v>Supplies - Extended Day Care</v>
      </c>
      <c r="V2015" s="48">
        <f>Budget!P171</f>
        <v>0</v>
      </c>
      <c r="W2015" s="1" t="e">
        <f t="shared" si="224"/>
        <v>#VALUE!</v>
      </c>
      <c r="Z2015" s="1" t="s">
        <v>205</v>
      </c>
      <c r="AA2015" s="1">
        <v>303101</v>
      </c>
    </row>
    <row r="2016" spans="5:27" x14ac:dyDescent="0.2">
      <c r="E2016" s="4" t="e">
        <f t="shared" si="223"/>
        <v>#VALUE!</v>
      </c>
      <c r="G2016" s="9" t="e">
        <f t="shared" si="222"/>
        <v>#VALUE!</v>
      </c>
      <c r="H2016" s="9" t="s">
        <v>205</v>
      </c>
      <c r="I2016" s="22" t="str">
        <f t="shared" si="218"/>
        <v>816350</v>
      </c>
      <c r="J2016" s="22">
        <f t="shared" si="221"/>
        <v>0</v>
      </c>
      <c r="K2016" s="22"/>
      <c r="L2016" s="23"/>
      <c r="M2016" s="22"/>
      <c r="N2016" s="23"/>
      <c r="O2016" s="24"/>
      <c r="P2016" s="24"/>
      <c r="Q2016" s="24"/>
      <c r="R2016" s="24"/>
      <c r="S2016" s="24"/>
      <c r="T2016" s="24"/>
      <c r="U2016" s="41" t="str">
        <f t="shared" si="219"/>
        <v>Other Expenditures Extended Day Care</v>
      </c>
      <c r="V2016" s="48">
        <f>Budget!P172</f>
        <v>0</v>
      </c>
      <c r="W2016" s="1" t="e">
        <f t="shared" si="224"/>
        <v>#VALUE!</v>
      </c>
      <c r="Z2016" s="1" t="s">
        <v>205</v>
      </c>
      <c r="AA2016" s="1">
        <v>303101</v>
      </c>
    </row>
    <row r="2017" spans="5:27" x14ac:dyDescent="0.2">
      <c r="E2017" s="4" t="e">
        <f t="shared" si="223"/>
        <v>#VALUE!</v>
      </c>
      <c r="G2017" s="9" t="e">
        <f t="shared" si="222"/>
        <v>#VALUE!</v>
      </c>
      <c r="H2017" s="9" t="s">
        <v>205</v>
      </c>
      <c r="I2017" s="22" t="str">
        <f t="shared" si="218"/>
        <v>816422</v>
      </c>
      <c r="J2017" s="22">
        <f t="shared" si="221"/>
        <v>0</v>
      </c>
      <c r="K2017" s="22"/>
      <c r="L2017" s="23"/>
      <c r="M2017" s="22"/>
      <c r="N2017" s="23"/>
      <c r="O2017" s="24"/>
      <c r="P2017" s="24"/>
      <c r="Q2017" s="24"/>
      <c r="R2017" s="24"/>
      <c r="S2017" s="24"/>
      <c r="T2017" s="24"/>
      <c r="U2017" s="41" t="str">
        <f t="shared" si="219"/>
        <v>Food &amp; Beverages</v>
      </c>
      <c r="V2017" s="48">
        <f>Budget!P173</f>
        <v>0</v>
      </c>
      <c r="W2017" s="1" t="e">
        <f t="shared" si="224"/>
        <v>#VALUE!</v>
      </c>
      <c r="Z2017" s="1" t="s">
        <v>205</v>
      </c>
      <c r="AA2017" s="1">
        <v>303101</v>
      </c>
    </row>
    <row r="2018" spans="5:27" x14ac:dyDescent="0.2">
      <c r="E2018" s="4" t="e">
        <f t="shared" si="223"/>
        <v>#VALUE!</v>
      </c>
      <c r="G2018" s="9" t="e">
        <f t="shared" si="222"/>
        <v>#VALUE!</v>
      </c>
      <c r="H2018" s="9" t="s">
        <v>205</v>
      </c>
      <c r="I2018" s="22" t="str">
        <f t="shared" si="218"/>
        <v>839001</v>
      </c>
      <c r="J2018" s="22">
        <f t="shared" si="221"/>
        <v>0</v>
      </c>
      <c r="K2018" s="22"/>
      <c r="L2018" s="23"/>
      <c r="M2018" s="22"/>
      <c r="N2018" s="23"/>
      <c r="O2018" s="24"/>
      <c r="P2018" s="24"/>
      <c r="Q2018" s="24"/>
      <c r="R2018" s="24"/>
      <c r="S2018" s="24"/>
      <c r="T2018" s="24"/>
      <c r="U2018" s="41" t="str">
        <f t="shared" si="219"/>
        <v>Interest Payments - All Sources</v>
      </c>
      <c r="V2018" s="48">
        <f>Budget!P174</f>
        <v>0</v>
      </c>
      <c r="W2018" s="1" t="e">
        <f t="shared" si="224"/>
        <v>#VALUE!</v>
      </c>
      <c r="Z2018" s="1" t="s">
        <v>205</v>
      </c>
      <c r="AA2018" s="1">
        <v>303101</v>
      </c>
    </row>
    <row r="2019" spans="5:27" x14ac:dyDescent="0.2">
      <c r="E2019" s="4" t="e">
        <f t="shared" si="223"/>
        <v>#VALUE!</v>
      </c>
      <c r="G2019" s="9" t="e">
        <f t="shared" si="222"/>
        <v>#VALUE!</v>
      </c>
      <c r="H2019" s="9" t="s">
        <v>205</v>
      </c>
      <c r="I2019" s="22" t="str">
        <f t="shared" si="218"/>
        <v>839005</v>
      </c>
      <c r="J2019" s="22">
        <f t="shared" si="221"/>
        <v>0</v>
      </c>
      <c r="K2019" s="22"/>
      <c r="L2019" s="23"/>
      <c r="M2019" s="22"/>
      <c r="N2019" s="23"/>
      <c r="O2019" s="24"/>
      <c r="P2019" s="24"/>
      <c r="Q2019" s="24"/>
      <c r="R2019" s="24"/>
      <c r="S2019" s="24"/>
      <c r="T2019" s="24"/>
      <c r="U2019" s="41" t="str">
        <f t="shared" si="219"/>
        <v>Interest Payments - Non-Diocesan Sources</v>
      </c>
      <c r="V2019" s="48">
        <f>Budget!P175</f>
        <v>0</v>
      </c>
      <c r="W2019" s="1" t="e">
        <f t="shared" si="224"/>
        <v>#VALUE!</v>
      </c>
      <c r="Z2019" s="1" t="s">
        <v>205</v>
      </c>
      <c r="AA2019" s="1">
        <v>303101</v>
      </c>
    </row>
    <row r="2020" spans="5:27" x14ac:dyDescent="0.2">
      <c r="E2020" s="4" t="e">
        <f t="shared" si="223"/>
        <v>#VALUE!</v>
      </c>
      <c r="G2020" s="9" t="e">
        <f t="shared" si="222"/>
        <v>#VALUE!</v>
      </c>
      <c r="H2020" s="9" t="s">
        <v>205</v>
      </c>
      <c r="I2020" s="22" t="str">
        <f t="shared" si="218"/>
        <v>859310</v>
      </c>
      <c r="J2020" s="22">
        <f t="shared" si="221"/>
        <v>0</v>
      </c>
      <c r="K2020" s="22"/>
      <c r="L2020" s="23"/>
      <c r="M2020" s="22"/>
      <c r="N2020" s="23"/>
      <c r="O2020" s="24"/>
      <c r="P2020" s="24"/>
      <c r="Q2020" s="24"/>
      <c r="R2020" s="24"/>
      <c r="S2020" s="24"/>
      <c r="T2020" s="24"/>
      <c r="U2020" s="41" t="str">
        <f t="shared" si="219"/>
        <v>Capital Expense Paid to Parish</v>
      </c>
      <c r="V2020" s="48">
        <f>Budget!P176</f>
        <v>0</v>
      </c>
      <c r="W2020" s="1" t="e">
        <f t="shared" si="224"/>
        <v>#VALUE!</v>
      </c>
      <c r="Z2020" s="1" t="s">
        <v>205</v>
      </c>
      <c r="AA2020" s="1">
        <v>303101</v>
      </c>
    </row>
    <row r="2021" spans="5:27" x14ac:dyDescent="0.2">
      <c r="E2021" s="4" t="e">
        <f t="shared" si="223"/>
        <v>#VALUE!</v>
      </c>
      <c r="G2021" s="9" t="e">
        <f t="shared" si="222"/>
        <v>#VALUE!</v>
      </c>
      <c r="H2021" s="9" t="s">
        <v>205</v>
      </c>
      <c r="I2021" s="22" t="str">
        <f t="shared" si="218"/>
        <v>862062</v>
      </c>
      <c r="J2021" s="22">
        <f t="shared" si="221"/>
        <v>0</v>
      </c>
      <c r="K2021" s="22"/>
      <c r="L2021" s="23"/>
      <c r="M2021" s="22"/>
      <c r="N2021" s="23"/>
      <c r="O2021" s="24"/>
      <c r="P2021" s="24"/>
      <c r="Q2021" s="24"/>
      <c r="R2021" s="24"/>
      <c r="S2021" s="24"/>
      <c r="T2021" s="24"/>
      <c r="U2021" s="41" t="str">
        <f t="shared" si="219"/>
        <v>Unrestricted Donation Expense</v>
      </c>
      <c r="V2021" s="48">
        <f>Budget!P177</f>
        <v>0</v>
      </c>
      <c r="W2021" s="1" t="e">
        <f t="shared" si="224"/>
        <v>#VALUE!</v>
      </c>
      <c r="Z2021" s="1" t="s">
        <v>205</v>
      </c>
      <c r="AA2021" s="1">
        <v>303101</v>
      </c>
    </row>
    <row r="2022" spans="5:27" x14ac:dyDescent="0.2">
      <c r="E2022" s="4" t="e">
        <f t="shared" si="223"/>
        <v>#VALUE!</v>
      </c>
      <c r="G2022" s="9" t="e">
        <f t="shared" si="222"/>
        <v>#VALUE!</v>
      </c>
      <c r="H2022" s="9" t="s">
        <v>205</v>
      </c>
      <c r="I2022" s="22" t="str">
        <f t="shared" si="218"/>
        <v>862063</v>
      </c>
      <c r="J2022" s="22">
        <f t="shared" si="221"/>
        <v>0</v>
      </c>
      <c r="K2022" s="22"/>
      <c r="L2022" s="23"/>
      <c r="M2022" s="22"/>
      <c r="N2022" s="23"/>
      <c r="O2022" s="24"/>
      <c r="P2022" s="24"/>
      <c r="Q2022" s="24"/>
      <c r="R2022" s="24"/>
      <c r="S2022" s="24"/>
      <c r="T2022" s="24"/>
      <c r="U2022" s="41" t="str">
        <f t="shared" si="219"/>
        <v>Fundraising - Pledges</v>
      </c>
      <c r="V2022" s="48">
        <f>Budget!P178</f>
        <v>0</v>
      </c>
      <c r="W2022" s="1" t="e">
        <f t="shared" si="224"/>
        <v>#VALUE!</v>
      </c>
      <c r="Z2022" s="1" t="s">
        <v>205</v>
      </c>
      <c r="AA2022" s="1">
        <v>303101</v>
      </c>
    </row>
    <row r="2023" spans="5:27" x14ac:dyDescent="0.2">
      <c r="E2023" s="4" t="e">
        <f t="shared" si="223"/>
        <v>#VALUE!</v>
      </c>
      <c r="G2023" s="9" t="e">
        <f t="shared" si="222"/>
        <v>#VALUE!</v>
      </c>
      <c r="H2023" s="9" t="s">
        <v>205</v>
      </c>
      <c r="I2023" s="22" t="str">
        <f t="shared" si="218"/>
        <v>862065</v>
      </c>
      <c r="J2023" s="22">
        <f t="shared" si="221"/>
        <v>0</v>
      </c>
      <c r="K2023" s="22"/>
      <c r="L2023" s="23"/>
      <c r="M2023" s="22"/>
      <c r="N2023" s="23"/>
      <c r="O2023" s="24"/>
      <c r="P2023" s="24"/>
      <c r="Q2023" s="24"/>
      <c r="R2023" s="24"/>
      <c r="S2023" s="24"/>
      <c r="T2023" s="24"/>
      <c r="U2023" s="41" t="str">
        <f t="shared" si="219"/>
        <v>Fundraising - Athletic Complex</v>
      </c>
      <c r="V2023" s="48">
        <f>Budget!P179</f>
        <v>0</v>
      </c>
      <c r="W2023" s="1" t="e">
        <f t="shared" si="224"/>
        <v>#VALUE!</v>
      </c>
      <c r="Z2023" s="1" t="s">
        <v>205</v>
      </c>
      <c r="AA2023" s="1">
        <v>303101</v>
      </c>
    </row>
    <row r="2024" spans="5:27" x14ac:dyDescent="0.2">
      <c r="E2024" s="4" t="e">
        <f t="shared" si="223"/>
        <v>#VALUE!</v>
      </c>
      <c r="G2024" s="9" t="e">
        <f t="shared" si="222"/>
        <v>#VALUE!</v>
      </c>
      <c r="H2024" s="9" t="s">
        <v>205</v>
      </c>
      <c r="I2024" s="22" t="str">
        <f t="shared" si="218"/>
        <v>862069</v>
      </c>
      <c r="J2024" s="22">
        <f t="shared" si="221"/>
        <v>0</v>
      </c>
      <c r="K2024" s="22"/>
      <c r="L2024" s="23"/>
      <c r="M2024" s="22"/>
      <c r="N2024" s="23"/>
      <c r="O2024" s="24"/>
      <c r="P2024" s="24"/>
      <c r="Q2024" s="24"/>
      <c r="R2024" s="24"/>
      <c r="S2024" s="24"/>
      <c r="T2024" s="24"/>
      <c r="U2024" s="41" t="str">
        <f t="shared" si="219"/>
        <v>Fundraising - Misc</v>
      </c>
      <c r="V2024" s="48">
        <f>Budget!P180</f>
        <v>0</v>
      </c>
      <c r="W2024" s="1" t="e">
        <f t="shared" si="224"/>
        <v>#VALUE!</v>
      </c>
      <c r="Z2024" s="1" t="s">
        <v>205</v>
      </c>
      <c r="AA2024" s="1">
        <v>303101</v>
      </c>
    </row>
    <row r="2025" spans="5:27" x14ac:dyDescent="0.2">
      <c r="E2025" s="4" t="e">
        <f t="shared" ref="E2025" si="225">DATE(YEAR(E1857),MONTH(E1857)+1,DAY(E1857))</f>
        <v>#VALUE!</v>
      </c>
      <c r="F2025" s="2"/>
      <c r="G2025" s="2" t="e">
        <f t="shared" si="222"/>
        <v>#VALUE!</v>
      </c>
      <c r="H2025" s="7" t="s">
        <v>205</v>
      </c>
      <c r="I2025" s="6">
        <f t="shared" si="218"/>
        <v>303101</v>
      </c>
      <c r="J2025" s="1">
        <f t="shared" si="221"/>
        <v>0</v>
      </c>
      <c r="K2025" s="3"/>
      <c r="M2025" s="3"/>
      <c r="O2025" s="5"/>
      <c r="P2025" s="5"/>
      <c r="Q2025" s="5"/>
      <c r="R2025" s="5"/>
      <c r="S2025" s="5"/>
      <c r="T2025" s="5"/>
      <c r="U2025" s="1" t="str">
        <f t="shared" si="219"/>
        <v>NET GAIN OR LOSS:</v>
      </c>
      <c r="V2025" s="49">
        <f>Budget!P183</f>
        <v>0</v>
      </c>
      <c r="W2025" s="1" t="e">
        <f t="shared" si="224"/>
        <v>#VALUE!</v>
      </c>
      <c r="X2025" s="7"/>
      <c r="Y2025" s="7"/>
      <c r="Z2025" s="7" t="s">
        <v>205</v>
      </c>
      <c r="AA2025" s="1">
        <v>303101</v>
      </c>
    </row>
  </sheetData>
  <sortState xmlns:xlrd2="http://schemas.microsoft.com/office/spreadsheetml/2017/richdata2" ref="A1:AE176">
    <sortCondition ref="E1:E176"/>
    <sortCondition ref="I1:I176"/>
  </sortState>
  <phoneticPr fontId="25" type="noConversion"/>
  <conditionalFormatting sqref="L10:L84 L86:L165 L167:L176">
    <cfRule type="expression" dxfId="47" priority="48" stopIfTrue="1">
      <formula>#REF!="End-Total"</formula>
    </cfRule>
    <cfRule type="expression" dxfId="46" priority="47" stopIfTrue="1">
      <formula>#REF!="Begin-Total"</formula>
    </cfRule>
  </conditionalFormatting>
  <conditionalFormatting sqref="L178:L252 N178:N252 L254:L333 L335:L344 L346:L420 N346:N420 L514:L588 N514:N588 L682:L756 N682:N756 L850:L924 N850:N924 L1018:L1092 N1018:N1092 L1186:L1260 N1186:N1260 L1354:L1428 N1354:N1428 L1522:L1596 N1522:N1596 L1690:L1764 N1690:N1764 L1858:L1932 N1858:N1932">
    <cfRule type="expression" dxfId="45" priority="41" stopIfTrue="1">
      <formula>#REF!="Begin-Total"</formula>
    </cfRule>
    <cfRule type="expression" dxfId="44" priority="42" stopIfTrue="1">
      <formula>#REF!="End-Total"</formula>
    </cfRule>
  </conditionalFormatting>
  <conditionalFormatting sqref="L422:L501 L503:L512">
    <cfRule type="expression" dxfId="43" priority="38" stopIfTrue="1">
      <formula>#REF!="End-Total"</formula>
    </cfRule>
    <cfRule type="expression" dxfId="42" priority="37" stopIfTrue="1">
      <formula>#REF!="Begin-Total"</formula>
    </cfRule>
  </conditionalFormatting>
  <conditionalFormatting sqref="L590:L669 L671:L680">
    <cfRule type="expression" dxfId="41" priority="34" stopIfTrue="1">
      <formula>#REF!="End-Total"</formula>
    </cfRule>
    <cfRule type="expression" dxfId="40" priority="33" stopIfTrue="1">
      <formula>#REF!="Begin-Total"</formula>
    </cfRule>
  </conditionalFormatting>
  <conditionalFormatting sqref="L758:L837 L839:L848">
    <cfRule type="expression" dxfId="39" priority="30" stopIfTrue="1">
      <formula>#REF!="End-Total"</formula>
    </cfRule>
    <cfRule type="expression" dxfId="38" priority="29" stopIfTrue="1">
      <formula>#REF!="Begin-Total"</formula>
    </cfRule>
  </conditionalFormatting>
  <conditionalFormatting sqref="L926:L1005 L1007:L1016">
    <cfRule type="expression" dxfId="37" priority="25" stopIfTrue="1">
      <formula>#REF!="Begin-Total"</formula>
    </cfRule>
    <cfRule type="expression" dxfId="36" priority="26" stopIfTrue="1">
      <formula>#REF!="End-Total"</formula>
    </cfRule>
  </conditionalFormatting>
  <conditionalFormatting sqref="L1094:L1173 L1175:L1184">
    <cfRule type="expression" dxfId="35" priority="21" stopIfTrue="1">
      <formula>#REF!="Begin-Total"</formula>
    </cfRule>
    <cfRule type="expression" dxfId="34" priority="22" stopIfTrue="1">
      <formula>#REF!="End-Total"</formula>
    </cfRule>
  </conditionalFormatting>
  <conditionalFormatting sqref="L1262:L1341 L1343:L1352">
    <cfRule type="expression" dxfId="33" priority="17" stopIfTrue="1">
      <formula>#REF!="Begin-Total"</formula>
    </cfRule>
    <cfRule type="expression" dxfId="32" priority="18" stopIfTrue="1">
      <formula>#REF!="End-Total"</formula>
    </cfRule>
  </conditionalFormatting>
  <conditionalFormatting sqref="L1430:L1509 L1511:L1520">
    <cfRule type="expression" dxfId="31" priority="13" stopIfTrue="1">
      <formula>#REF!="Begin-Total"</formula>
    </cfRule>
    <cfRule type="expression" dxfId="30" priority="14" stopIfTrue="1">
      <formula>#REF!="End-Total"</formula>
    </cfRule>
  </conditionalFormatting>
  <conditionalFormatting sqref="L1598:L1677 L1679:L1688">
    <cfRule type="expression" dxfId="29" priority="9" stopIfTrue="1">
      <formula>#REF!="Begin-Total"</formula>
    </cfRule>
    <cfRule type="expression" dxfId="28" priority="10" stopIfTrue="1">
      <formula>#REF!="End-Total"</formula>
    </cfRule>
  </conditionalFormatting>
  <conditionalFormatting sqref="L1766:L1845 L1847:L1856">
    <cfRule type="expression" dxfId="27" priority="5" stopIfTrue="1">
      <formula>#REF!="Begin-Total"</formula>
    </cfRule>
    <cfRule type="expression" dxfId="26" priority="6" stopIfTrue="1">
      <formula>#REF!="End-Total"</formula>
    </cfRule>
  </conditionalFormatting>
  <conditionalFormatting sqref="L1934:L2013 L2015:L2024">
    <cfRule type="expression" dxfId="25" priority="2" stopIfTrue="1">
      <formula>#REF!="End-Total"</formula>
    </cfRule>
    <cfRule type="expression" dxfId="24" priority="1" stopIfTrue="1">
      <formula>#REF!="Begin-Total"</formula>
    </cfRule>
  </conditionalFormatting>
  <conditionalFormatting sqref="N10:N84 N86:N165 N167:N176">
    <cfRule type="expression" dxfId="23" priority="52" stopIfTrue="1">
      <formula>#REF!="End-Total"</formula>
    </cfRule>
    <cfRule type="expression" dxfId="22" priority="51" stopIfTrue="1">
      <formula>#REF!="Begin-Total"</formula>
    </cfRule>
  </conditionalFormatting>
  <conditionalFormatting sqref="N254:N333 N335:N344">
    <cfRule type="expression" dxfId="21" priority="43" stopIfTrue="1">
      <formula>#REF!="Begin-Total"</formula>
    </cfRule>
    <cfRule type="expression" dxfId="20" priority="44" stopIfTrue="1">
      <formula>#REF!="End-Total"</formula>
    </cfRule>
  </conditionalFormatting>
  <conditionalFormatting sqref="N422:N501 N503:N512">
    <cfRule type="expression" dxfId="19" priority="39" stopIfTrue="1">
      <formula>#REF!="Begin-Total"</formula>
    </cfRule>
    <cfRule type="expression" dxfId="18" priority="40" stopIfTrue="1">
      <formula>#REF!="End-Total"</formula>
    </cfRule>
  </conditionalFormatting>
  <conditionalFormatting sqref="N590:N669 N671:N680">
    <cfRule type="expression" dxfId="17" priority="35" stopIfTrue="1">
      <formula>#REF!="Begin-Total"</formula>
    </cfRule>
    <cfRule type="expression" dxfId="16" priority="36" stopIfTrue="1">
      <formula>#REF!="End-Total"</formula>
    </cfRule>
  </conditionalFormatting>
  <conditionalFormatting sqref="N758:N837 N839:N848">
    <cfRule type="expression" dxfId="15" priority="32" stopIfTrue="1">
      <formula>#REF!="End-Total"</formula>
    </cfRule>
    <cfRule type="expression" dxfId="14" priority="31" stopIfTrue="1">
      <formula>#REF!="Begin-Total"</formula>
    </cfRule>
  </conditionalFormatting>
  <conditionalFormatting sqref="N926:N1005 N1007:N1016">
    <cfRule type="expression" dxfId="13" priority="27" stopIfTrue="1">
      <formula>#REF!="Begin-Total"</formula>
    </cfRule>
    <cfRule type="expression" dxfId="12" priority="28" stopIfTrue="1">
      <formula>#REF!="End-Total"</formula>
    </cfRule>
  </conditionalFormatting>
  <conditionalFormatting sqref="N1094:N1173 N1175:N1184">
    <cfRule type="expression" dxfId="11" priority="23" stopIfTrue="1">
      <formula>#REF!="Begin-Total"</formula>
    </cfRule>
    <cfRule type="expression" dxfId="10" priority="24" stopIfTrue="1">
      <formula>#REF!="End-Total"</formula>
    </cfRule>
  </conditionalFormatting>
  <conditionalFormatting sqref="N1262:N1341 N1343:N1352">
    <cfRule type="expression" dxfId="9" priority="20" stopIfTrue="1">
      <formula>#REF!="End-Total"</formula>
    </cfRule>
    <cfRule type="expression" dxfId="8" priority="19" stopIfTrue="1">
      <formula>#REF!="Begin-Total"</formula>
    </cfRule>
  </conditionalFormatting>
  <conditionalFormatting sqref="N1430:N1509 N1511:N1520">
    <cfRule type="expression" dxfId="7" priority="16" stopIfTrue="1">
      <formula>#REF!="End-Total"</formula>
    </cfRule>
    <cfRule type="expression" dxfId="6" priority="15" stopIfTrue="1">
      <formula>#REF!="Begin-Total"</formula>
    </cfRule>
  </conditionalFormatting>
  <conditionalFormatting sqref="N1598:N1677 N1679:N1688">
    <cfRule type="expression" dxfId="5" priority="12" stopIfTrue="1">
      <formula>#REF!="End-Total"</formula>
    </cfRule>
    <cfRule type="expression" dxfId="4" priority="11" stopIfTrue="1">
      <formula>#REF!="Begin-Total"</formula>
    </cfRule>
  </conditionalFormatting>
  <conditionalFormatting sqref="N1766:N1845 N1847:N1856">
    <cfRule type="expression" dxfId="3" priority="7" stopIfTrue="1">
      <formula>#REF!="Begin-Total"</formula>
    </cfRule>
    <cfRule type="expression" dxfId="2" priority="8" stopIfTrue="1">
      <formula>#REF!="End-Total"</formula>
    </cfRule>
  </conditionalFormatting>
  <conditionalFormatting sqref="N1934:N2013 N2015:N2024">
    <cfRule type="expression" dxfId="1" priority="4" stopIfTrue="1">
      <formula>#REF!="End-Total"</formula>
    </cfRule>
    <cfRule type="expression" dxfId="0" priority="3" stopIfTrue="1">
      <formula>#REF!="Begin-Total"</formula>
    </cfRule>
  </conditionalFormatting>
  <printOptions horizontalCentered="1"/>
  <pageMargins left="0.25" right="0.25" top="0.5" bottom="0.35" header="0.25" footer="0.25"/>
  <pageSetup paperSize="5" fitToHeight="0" orientation="landscape"/>
  <headerFooter alignWithMargins="0">
    <oddFooter>&amp;L&amp;8&amp;D &amp;T&amp;C&amp;8Accrual Basis&amp;R&amp;8Page 1 of 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NimbusLog nimbusVersion="22.3.22271.1" osVersion="Microsoft Windows NT 6.2.9200.0" culture="en-US" bitness="64Bit" isNimbusV2="True" begin="05/18/2023 12:12:59.2081 PM" end="05/18/2023 12:15:27.1195 PM"/>
</file>

<file path=customXml/item2.xml><?xml version="1.0" encoding="utf-8"?>
<ReportModel xmlns="http://JetReports/Nimbus/Schemas/2017/10" xmlns:i="http://www.w3.org/2001/XMLSchema-instance" xmlns:z="http://schemas.microsoft.com/2003/10/Serialization/" z:Id="1">
  <ReportCultureLcid>1033</ReportCultureLcid>
  <myFunctions z:Id="2" z:Size="52">
    <FunctionModel z:Id="3" i:type="ReplicatorModel">
      <Column>3</Column>
      <Row>20</Row>
      <SheetName z:Id="4">Budget</SheetName>
      <Id>0</Id>
      <Type>RowReplicator</Type>
      <Region>1</Region>
      <myChildReplicators z:Id="5" z:Size="1">
        <ReplicatorModel z:Id="6">
          <Column>22</Column>
          <Row>20</Row>
          <SheetName z:Ref="4" i:nil="true"/>
          <Id>1</Id>
          <Type>RowReplicator</Type>
          <Region>1</Region>
          <myChildReplicators i:nil="true"/>
        </ReplicatorModel>
      </myChildReplicators>
    </FunctionModel>
    <FunctionModel z:Ref="6" i:nil="true"/>
    <FunctionModel z:Id="7" i:type="ReplicatorModel">
      <Column>3</Column>
      <Row>65</Row>
      <SheetName z:Ref="4" i:nil="true"/>
      <Id>2</Id>
      <Type>RowReplicator</Type>
      <Region>1</Region>
      <myChildReplicators z:Id="8" z:Size="1">
        <ReplicatorModel z:Id="9">
          <Column>22</Column>
          <Row>65</Row>
          <SheetName z:Ref="4" i:nil="true"/>
          <Id>3</Id>
          <Type>RowReplicator</Type>
          <Region>1</Region>
          <myChildReplicators i:nil="true"/>
        </ReplicatorModel>
      </myChildReplicators>
    </FunctionModel>
    <FunctionModel z:Ref="9" i:nil="true"/>
    <FunctionModel z:Id="10" i:type="ReplicatorModel">
      <Column>3</Column>
      <Row>13</Row>
      <SheetName z:Id="11">Journal</SheetName>
      <Id>4</Id>
      <Type>RowReplicator</Type>
      <Region>1</Region>
      <myChildReplicators z:Id="12" z:Size="1">
        <ReplicatorModel z:Id="13">
          <Column>12</Column>
          <Row>13</Row>
          <SheetName z:Ref="11" i:nil="true"/>
          <Id>5</Id>
          <Type>RowReplicator</Type>
          <Region>1</Region>
          <myChildReplicators i:nil="true"/>
        </ReplicatorModel>
      </myChildReplicators>
    </FunctionModel>
    <FunctionModel z:Ref="13" i:nil="true"/>
    <FunctionModel z:Id="14" i:type="ReplicatorModel">
      <Column>3</Column>
      <Row>54</Row>
      <SheetName z:Ref="11" i:nil="true"/>
      <Id>6</Id>
      <Type>RowReplicator</Type>
      <Region>1</Region>
      <myChildReplicators z:Id="15" z:Size="1">
        <ReplicatorModel z:Id="16">
          <Column>12</Column>
          <Row>54</Row>
          <SheetName z:Ref="11" i:nil="true"/>
          <Id>7</Id>
          <Type>RowReplicator</Type>
          <Region>1</Region>
          <myChildReplicators i:nil="true"/>
        </ReplicatorModel>
      </myChildReplicators>
    </FunctionModel>
    <FunctionModel z:Ref="16" i:nil="true"/>
    <FunctionModel z:Id="17" i:type="ReplicatorModel">
      <Column>3</Column>
      <Row>96</Row>
      <SheetName z:Ref="11" i:nil="true"/>
      <Id>8</Id>
      <Type>RowReplicator</Type>
      <Region>1</Region>
      <myChildReplicators z:Id="18" z:Size="1">
        <ReplicatorModel z:Id="19">
          <Column>12</Column>
          <Row>96</Row>
          <SheetName z:Ref="11" i:nil="true"/>
          <Id>9</Id>
          <Type>RowReplicator</Type>
          <Region>1</Region>
          <myChildReplicators i:nil="true"/>
        </ReplicatorModel>
      </myChildReplicators>
    </FunctionModel>
    <FunctionModel z:Ref="19" i:nil="true"/>
    <FunctionModel z:Id="20" i:type="ReplicatorModel">
      <Column>3</Column>
      <Row>137</Row>
      <SheetName z:Ref="11" i:nil="true"/>
      <Id>10</Id>
      <Type>RowReplicator</Type>
      <Region>1</Region>
      <myChildReplicators z:Id="21" z:Size="1">
        <ReplicatorModel z:Id="22">
          <Column>12</Column>
          <Row>137</Row>
          <SheetName z:Ref="11" i:nil="true"/>
          <Id>11</Id>
          <Type>RowReplicator</Type>
          <Region>1</Region>
          <myChildReplicators i:nil="true"/>
        </ReplicatorModel>
      </myChildReplicators>
    </FunctionModel>
    <FunctionModel z:Ref="22" i:nil="true"/>
    <FunctionModel z:Id="23" i:type="ReplicatorModel">
      <Column>3</Column>
      <Row>179</Row>
      <SheetName z:Ref="11" i:nil="true"/>
      <Id>12</Id>
      <Type>RowReplicator</Type>
      <Region>1</Region>
      <myChildReplicators z:Id="24" z:Size="1">
        <ReplicatorModel z:Id="25">
          <Column>12</Column>
          <Row>179</Row>
          <SheetName z:Ref="11" i:nil="true"/>
          <Id>13</Id>
          <Type>RowReplicator</Type>
          <Region>1</Region>
          <myChildReplicators i:nil="true"/>
        </ReplicatorModel>
      </myChildReplicators>
    </FunctionModel>
    <FunctionModel z:Ref="25" i:nil="true"/>
    <FunctionModel z:Id="26" i:type="ReplicatorModel">
      <Column>3</Column>
      <Row>220</Row>
      <SheetName z:Ref="11" i:nil="true"/>
      <Id>14</Id>
      <Type>RowReplicator</Type>
      <Region>1</Region>
      <myChildReplicators z:Id="27" z:Size="1">
        <ReplicatorModel z:Id="28">
          <Column>12</Column>
          <Row>220</Row>
          <SheetName z:Ref="11" i:nil="true"/>
          <Id>15</Id>
          <Type>RowReplicator</Type>
          <Region>1</Region>
          <myChildReplicators i:nil="true"/>
        </ReplicatorModel>
      </myChildReplicators>
    </FunctionModel>
    <FunctionModel z:Ref="28" i:nil="true"/>
    <FunctionModel z:Id="29" i:type="ReplicatorModel">
      <Column>3</Column>
      <Row>262</Row>
      <SheetName z:Ref="11" i:nil="true"/>
      <Id>16</Id>
      <Type>RowReplicator</Type>
      <Region>1</Region>
      <myChildReplicators z:Id="30" z:Size="1">
        <ReplicatorModel z:Id="31">
          <Column>12</Column>
          <Row>262</Row>
          <SheetName z:Ref="11" i:nil="true"/>
          <Id>17</Id>
          <Type>RowReplicator</Type>
          <Region>1</Region>
          <myChildReplicators i:nil="true"/>
        </ReplicatorModel>
      </myChildReplicators>
    </FunctionModel>
    <FunctionModel z:Ref="31" i:nil="true"/>
    <FunctionModel z:Id="32" i:type="ReplicatorModel">
      <Column>3</Column>
      <Row>303</Row>
      <SheetName z:Ref="11" i:nil="true"/>
      <Id>18</Id>
      <Type>RowReplicator</Type>
      <Region>1</Region>
      <myChildReplicators z:Id="33" z:Size="1">
        <ReplicatorModel z:Id="34">
          <Column>12</Column>
          <Row>303</Row>
          <SheetName z:Ref="11" i:nil="true"/>
          <Id>19</Id>
          <Type>RowReplicator</Type>
          <Region>1</Region>
          <myChildReplicators i:nil="true"/>
        </ReplicatorModel>
      </myChildReplicators>
    </FunctionModel>
    <FunctionModel z:Ref="34" i:nil="true"/>
    <FunctionModel z:Id="35" i:type="ReplicatorModel">
      <Column>3</Column>
      <Row>345</Row>
      <SheetName z:Ref="11" i:nil="true"/>
      <Id>20</Id>
      <Type>RowReplicator</Type>
      <Region>1</Region>
      <myChildReplicators z:Id="36" z:Size="1">
        <ReplicatorModel z:Id="37">
          <Column>12</Column>
          <Row>345</Row>
          <SheetName z:Ref="11" i:nil="true"/>
          <Id>21</Id>
          <Type>RowReplicator</Type>
          <Region>1</Region>
          <myChildReplicators i:nil="true"/>
        </ReplicatorModel>
      </myChildReplicators>
    </FunctionModel>
    <FunctionModel z:Ref="37" i:nil="true"/>
    <FunctionModel z:Id="38" i:type="ReplicatorModel">
      <Column>3</Column>
      <Row>386</Row>
      <SheetName z:Ref="11" i:nil="true"/>
      <Id>22</Id>
      <Type>RowReplicator</Type>
      <Region>1</Region>
      <myChildReplicators z:Id="39" z:Size="1">
        <ReplicatorModel z:Id="40">
          <Column>12</Column>
          <Row>386</Row>
          <SheetName z:Ref="11" i:nil="true"/>
          <Id>23</Id>
          <Type>RowReplicator</Type>
          <Region>1</Region>
          <myChildReplicators i:nil="true"/>
        </ReplicatorModel>
      </myChildReplicators>
    </FunctionModel>
    <FunctionModel z:Ref="40" i:nil="true"/>
    <FunctionModel z:Id="41" i:type="ReplicatorModel">
      <Column>3</Column>
      <Row>428</Row>
      <SheetName z:Ref="11" i:nil="true"/>
      <Id>24</Id>
      <Type>RowReplicator</Type>
      <Region>1</Region>
      <myChildReplicators z:Id="42" z:Size="1">
        <ReplicatorModel z:Id="43">
          <Column>12</Column>
          <Row>428</Row>
          <SheetName z:Ref="11" i:nil="true"/>
          <Id>25</Id>
          <Type>RowReplicator</Type>
          <Region>1</Region>
          <myChildReplicators i:nil="true"/>
        </ReplicatorModel>
      </myChildReplicators>
    </FunctionModel>
    <FunctionModel z:Ref="43" i:nil="true"/>
    <FunctionModel z:Id="44" i:type="ReplicatorModel">
      <Column>3</Column>
      <Row>469</Row>
      <SheetName z:Ref="11" i:nil="true"/>
      <Id>26</Id>
      <Type>RowReplicator</Type>
      <Region>1</Region>
      <myChildReplicators z:Id="45" z:Size="1">
        <ReplicatorModel z:Id="46">
          <Column>12</Column>
          <Row>469</Row>
          <SheetName z:Ref="11" i:nil="true"/>
          <Id>27</Id>
          <Type>RowReplicator</Type>
          <Region>1</Region>
          <myChildReplicators i:nil="true"/>
        </ReplicatorModel>
      </myChildReplicators>
    </FunctionModel>
    <FunctionModel z:Ref="46" i:nil="true"/>
    <FunctionModel z:Id="47" i:type="ReplicatorModel">
      <Column>3</Column>
      <Row>511</Row>
      <SheetName z:Ref="11" i:nil="true"/>
      <Id>28</Id>
      <Type>RowReplicator</Type>
      <Region>1</Region>
      <myChildReplicators z:Id="48" z:Size="1">
        <ReplicatorModel z:Id="49">
          <Column>12</Column>
          <Row>511</Row>
          <SheetName z:Ref="11" i:nil="true"/>
          <Id>29</Id>
          <Type>RowReplicator</Type>
          <Region>1</Region>
          <myChildReplicators i:nil="true"/>
        </ReplicatorModel>
      </myChildReplicators>
    </FunctionModel>
    <FunctionModel z:Ref="49" i:nil="true"/>
    <FunctionModel z:Id="50" i:type="ReplicatorModel">
      <Column>3</Column>
      <Row>552</Row>
      <SheetName z:Ref="11" i:nil="true"/>
      <Id>30</Id>
      <Type>RowReplicator</Type>
      <Region>1</Region>
      <myChildReplicators z:Id="51" z:Size="1">
        <ReplicatorModel z:Id="52">
          <Column>12</Column>
          <Row>552</Row>
          <SheetName z:Ref="11" i:nil="true"/>
          <Id>31</Id>
          <Type>RowReplicator</Type>
          <Region>1</Region>
          <myChildReplicators i:nil="true"/>
        </ReplicatorModel>
      </myChildReplicators>
    </FunctionModel>
    <FunctionModel z:Ref="52" i:nil="true"/>
    <FunctionModel z:Id="53" i:type="ReplicatorModel">
      <Column>3</Column>
      <Row>594</Row>
      <SheetName z:Ref="11" i:nil="true"/>
      <Id>32</Id>
      <Type>RowReplicator</Type>
      <Region>1</Region>
      <myChildReplicators z:Id="54" z:Size="1">
        <ReplicatorModel z:Id="55">
          <Column>12</Column>
          <Row>594</Row>
          <SheetName z:Ref="11" i:nil="true"/>
          <Id>33</Id>
          <Type>RowReplicator</Type>
          <Region>1</Region>
          <myChildReplicators i:nil="true"/>
        </ReplicatorModel>
      </myChildReplicators>
    </FunctionModel>
    <FunctionModel z:Ref="55" i:nil="true"/>
    <FunctionModel z:Id="56" i:type="ReplicatorModel">
      <Column>3</Column>
      <Row>635</Row>
      <SheetName z:Ref="11" i:nil="true"/>
      <Id>34</Id>
      <Type>RowReplicator</Type>
      <Region>1</Region>
      <myChildReplicators z:Id="57" z:Size="1">
        <ReplicatorModel z:Id="58">
          <Column>12</Column>
          <Row>635</Row>
          <SheetName z:Ref="11" i:nil="true"/>
          <Id>35</Id>
          <Type>RowReplicator</Type>
          <Region>1</Region>
          <myChildReplicators i:nil="true"/>
        </ReplicatorModel>
      </myChildReplicators>
    </FunctionModel>
    <FunctionModel z:Ref="58" i:nil="true"/>
    <FunctionModel z:Id="59" i:type="ReplicatorModel">
      <Column>3</Column>
      <Row>677</Row>
      <SheetName z:Ref="11" i:nil="true"/>
      <Id>36</Id>
      <Type>RowReplicator</Type>
      <Region>1</Region>
      <myChildReplicators z:Id="60" z:Size="1">
        <ReplicatorModel z:Id="61">
          <Column>12</Column>
          <Row>677</Row>
          <SheetName z:Ref="11" i:nil="true"/>
          <Id>37</Id>
          <Type>RowReplicator</Type>
          <Region>1</Region>
          <myChildReplicators i:nil="true"/>
        </ReplicatorModel>
      </myChildReplicators>
    </FunctionModel>
    <FunctionModel z:Ref="61" i:nil="true"/>
    <FunctionModel z:Id="62" i:type="ReplicatorModel">
      <Column>3</Column>
      <Row>718</Row>
      <SheetName z:Ref="11" i:nil="true"/>
      <Id>38</Id>
      <Type>RowReplicator</Type>
      <Region>1</Region>
      <myChildReplicators z:Id="63" z:Size="1">
        <ReplicatorModel z:Id="64">
          <Column>12</Column>
          <Row>718</Row>
          <SheetName z:Ref="11" i:nil="true"/>
          <Id>39</Id>
          <Type>RowReplicator</Type>
          <Region>1</Region>
          <myChildReplicators i:nil="true"/>
        </ReplicatorModel>
      </myChildReplicators>
    </FunctionModel>
    <FunctionModel z:Ref="64" i:nil="true"/>
    <FunctionModel z:Id="65" i:type="ReplicatorModel">
      <Column>3</Column>
      <Row>760</Row>
      <SheetName z:Ref="11" i:nil="true"/>
      <Id>40</Id>
      <Type>RowReplicator</Type>
      <Region>1</Region>
      <myChildReplicators z:Id="66" z:Size="1">
        <ReplicatorModel z:Id="67">
          <Column>12</Column>
          <Row>760</Row>
          <SheetName z:Ref="11" i:nil="true"/>
          <Id>41</Id>
          <Type>RowReplicator</Type>
          <Region>1</Region>
          <myChildReplicators i:nil="true"/>
        </ReplicatorModel>
      </myChildReplicators>
    </FunctionModel>
    <FunctionModel z:Ref="67" i:nil="true"/>
    <FunctionModel z:Id="68" i:type="ReplicatorModel">
      <Column>3</Column>
      <Row>801</Row>
      <SheetName z:Ref="11" i:nil="true"/>
      <Id>42</Id>
      <Type>RowReplicator</Type>
      <Region>1</Region>
      <myChildReplicators z:Id="69" z:Size="1">
        <ReplicatorModel z:Id="70">
          <Column>12</Column>
          <Row>801</Row>
          <SheetName z:Ref="11" i:nil="true"/>
          <Id>43</Id>
          <Type>RowReplicator</Type>
          <Region>1</Region>
          <myChildReplicators i:nil="true"/>
        </ReplicatorModel>
      </myChildReplicators>
    </FunctionModel>
    <FunctionModel z:Ref="70" i:nil="true"/>
    <FunctionModel z:Id="71" i:type="ReplicatorModel">
      <Column>3</Column>
      <Row>843</Row>
      <SheetName z:Ref="11" i:nil="true"/>
      <Id>44</Id>
      <Type>RowReplicator</Type>
      <Region>1</Region>
      <myChildReplicators z:Id="72" z:Size="1">
        <ReplicatorModel z:Id="73">
          <Column>12</Column>
          <Row>843</Row>
          <SheetName z:Ref="11" i:nil="true"/>
          <Id>45</Id>
          <Type>RowReplicator</Type>
          <Region>1</Region>
          <myChildReplicators i:nil="true"/>
        </ReplicatorModel>
      </myChildReplicators>
    </FunctionModel>
    <FunctionModel z:Ref="73" i:nil="true"/>
    <FunctionModel z:Id="74" i:type="ReplicatorModel">
      <Column>3</Column>
      <Row>884</Row>
      <SheetName z:Ref="11" i:nil="true"/>
      <Id>46</Id>
      <Type>RowReplicator</Type>
      <Region>1</Region>
      <myChildReplicators z:Id="75" z:Size="1">
        <ReplicatorModel z:Id="76">
          <Column>12</Column>
          <Row>884</Row>
          <SheetName z:Ref="11" i:nil="true"/>
          <Id>47</Id>
          <Type>RowReplicator</Type>
          <Region>1</Region>
          <myChildReplicators i:nil="true"/>
        </ReplicatorModel>
      </myChildReplicators>
    </FunctionModel>
    <FunctionModel z:Ref="76" i:nil="true"/>
    <FunctionModel z:Id="77" i:type="ReplicatorModel">
      <Column>3</Column>
      <Row>926</Row>
      <SheetName z:Ref="11" i:nil="true"/>
      <Id>48</Id>
      <Type>RowReplicator</Type>
      <Region>1</Region>
      <myChildReplicators z:Id="78" z:Size="1">
        <ReplicatorModel z:Id="79">
          <Column>12</Column>
          <Row>926</Row>
          <SheetName z:Ref="11" i:nil="true"/>
          <Id>49</Id>
          <Type>RowReplicator</Type>
          <Region>1</Region>
          <myChildReplicators i:nil="true"/>
        </ReplicatorModel>
      </myChildReplicators>
    </FunctionModel>
    <FunctionModel z:Ref="79" i:nil="true"/>
    <FunctionModel z:Id="80" i:type="ReplicatorModel">
      <Column>3</Column>
      <Row>967</Row>
      <SheetName z:Ref="11" i:nil="true"/>
      <Id>50</Id>
      <Type>RowReplicator</Type>
      <Region>1</Region>
      <myChildReplicators z:Id="81" z:Size="1">
        <ReplicatorModel z:Id="82">
          <Column>12</Column>
          <Row>967</Row>
          <SheetName z:Ref="11" i:nil="true"/>
          <Id>51</Id>
          <Type>RowReplicator</Type>
          <Region>1</Region>
          <myChildReplicators i:nil="true"/>
        </ReplicatorModel>
      </myChildReplicators>
    </FunctionModel>
    <FunctionModel z:Ref="82" i:nil="true"/>
  </myFunctions>
  <myReportOptions z:Id="83" z:Size="2">
    <ReportOptionModel z:Id="84">
      <Id>88b6fd6a-8af0-4dcb-b17e-dc1487b2668f</Id>
      <IsDataSource>false</IsDataSource>
      <IsVolatile>false</IsVolatile>
      <LookupCell i:nil="true"/>
      <Title z:Id="85">Parish Number</Title>
      <Tooltip z:Id="86"/>
      <ValueCell z:Id="87">
        <Column>4</Column>
        <Row>5</Row>
        <SheetName z:Id="88">Options</SheetName>
      </ValueCell>
      <myCurrentValue z:Ref="86" i:nil="true"/>
    </ReportOptionModel>
    <ReportOptionModel z:Id="89">
      <Id>a327257a-551d-4571-99a8-0b818005a984</Id>
      <IsDataSource>false</IsDataSource>
      <IsVolatile>false</IsVolatile>
      <LookupCell i:nil="true"/>
      <Title z:Id="90">PRIOR FY Start</Title>
      <Tooltip z:Ref="86" i:nil="true"/>
      <ValueCell z:Id="91">
        <Column>4</Column>
        <Row>7</Row>
        <SheetName z:Ref="88" i:nil="true"/>
      </ValueCell>
      <myCurrentValue xmlns:a="http://www.w3.org/2001/XMLSchema" z:Id="92" i:type="a:string">7/1/2021</myCurrentValue>
    </ReportOptionModel>
  </myReportOptions>
  <mySheets z:Id="93" z:Size="3">
    <SheetModel z:Id="94">
      <ConditionalHideColumns>false</ConditionalHideColumns>
      <ConditionalHideRows>false</ConditionalHideRows>
      <ContainsJetFunctions>true</ContainsJetFunctions>
      <InvalidColumnReplicatorRegionCell i:nil="true"/>
      <InvalidRowReplicatorRegionCell i:nil="true"/>
      <IsDashboardMode>false</IsDashboardMode>
      <IsHidden>true</IsHidden>
      <Name z:Ref="88" i:nil="true"/>
      <SheetReplicator i:nil="true"/>
      <myColumnReplicators z:Id="95" z:Size="0"/>
      <myRowReplicators z:Id="96" z:Size="0"/>
      <myTableCells z:Id="97" z:Size="0"/>
    </SheetModel>
    <SheetModel z:Id="98">
      <ConditionalHideColumns>false</ConditionalHideColumns>
      <ConditionalHideRows>true</ConditionalHideRows>
      <ContainsJetFunctions>true</ContainsJetFunctions>
      <InvalidColumnReplicatorRegionCell i:nil="true"/>
      <InvalidRowReplicatorRegionCell i:nil="true"/>
      <IsDashboardMode>false</IsDashboardMode>
      <IsHidden>false</IsHidden>
      <Name z:Ref="4" i:nil="true"/>
      <SheetReplicator i:nil="true"/>
      <myColumnReplicators z:Id="99" z:Size="0"/>
      <myRowReplicators z:Id="100" z:Size="2">
        <ReplicatorModel z:Ref="3" i:nil="true"/>
        <ReplicatorModel z:Ref="7" i:nil="true"/>
      </myRowReplicators>
      <myTableCells z:Id="101" z:Size="0"/>
    </SheetModel>
    <SheetModel z:Id="102">
      <ConditionalHideColumns>false</ConditionalHideColumns>
      <ConditionalHideRows>true</ConditionalHideRows>
      <ContainsJetFunctions>true</ContainsJetFunctions>
      <InvalidColumnReplicatorRegionCell i:nil="true"/>
      <InvalidRowReplicatorRegionCell i:nil="true"/>
      <IsDashboardMode>false</IsDashboardMode>
      <IsHidden>false</IsHidden>
      <Name z:Ref="11" i:nil="true"/>
      <SheetReplicator i:nil="true"/>
      <myColumnReplicators z:Id="103" z:Size="0"/>
      <myRowReplicators z:Id="104" z:Size="24">
        <ReplicatorModel z:Ref="10" i:nil="true"/>
        <ReplicatorModel z:Ref="14" i:nil="true"/>
        <ReplicatorModel z:Ref="17" i:nil="true"/>
        <ReplicatorModel z:Ref="20" i:nil="true"/>
        <ReplicatorModel z:Ref="23" i:nil="true"/>
        <ReplicatorModel z:Ref="26" i:nil="true"/>
        <ReplicatorModel z:Ref="29" i:nil="true"/>
        <ReplicatorModel z:Ref="32" i:nil="true"/>
        <ReplicatorModel z:Ref="35" i:nil="true"/>
        <ReplicatorModel z:Ref="38" i:nil="true"/>
        <ReplicatorModel z:Ref="41" i:nil="true"/>
        <ReplicatorModel z:Ref="44" i:nil="true"/>
        <ReplicatorModel z:Ref="47" i:nil="true"/>
        <ReplicatorModel z:Ref="50" i:nil="true"/>
        <ReplicatorModel z:Ref="53" i:nil="true"/>
        <ReplicatorModel z:Ref="56" i:nil="true"/>
        <ReplicatorModel z:Ref="59" i:nil="true"/>
        <ReplicatorModel z:Ref="62" i:nil="true"/>
        <ReplicatorModel z:Ref="65" i:nil="true"/>
        <ReplicatorModel z:Ref="68" i:nil="true"/>
        <ReplicatorModel z:Ref="71" i:nil="true"/>
        <ReplicatorModel z:Ref="74" i:nil="true"/>
        <ReplicatorModel z:Ref="77" i:nil="true"/>
        <ReplicatorModel z:Ref="80" i:nil="true"/>
      </myRowReplicators>
      <myTableCells z:Id="105" z:Size="0"/>
    </SheetModel>
  </mySheets>
</ReportModel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ea4e98d-8f29-41fb-8a4b-6f6b65d4994c" xsi:nil="true"/>
    <lcf76f155ced4ddcb4097134ff3c332f xmlns="c8f1b771-221f-4987-952a-ccc45de0d6a6">
      <Terms xmlns="http://schemas.microsoft.com/office/infopath/2007/PartnerControls"/>
    </lcf76f155ced4ddcb4097134ff3c332f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5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0E4C4A48974E649AA2F01743EA0D6DA" ma:contentTypeVersion="12" ma:contentTypeDescription="Create a new document." ma:contentTypeScope="" ma:versionID="6379052ca39d2c981986dac4abaace8e">
  <xsd:schema xmlns:xsd="http://www.w3.org/2001/XMLSchema" xmlns:xs="http://www.w3.org/2001/XMLSchema" xmlns:p="http://schemas.microsoft.com/office/2006/metadata/properties" xmlns:ns2="c8f1b771-221f-4987-952a-ccc45de0d6a6" xmlns:ns3="eea4e98d-8f29-41fb-8a4b-6f6b65d4994c" targetNamespace="http://schemas.microsoft.com/office/2006/metadata/properties" ma:root="true" ma:fieldsID="3bb3627e3f5a44b6f9dae46128a4abdc" ns2:_="" ns3:_="">
    <xsd:import namespace="c8f1b771-221f-4987-952a-ccc45de0d6a6"/>
    <xsd:import namespace="eea4e98d-8f29-41fb-8a4b-6f6b65d4994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f1b771-221f-4987-952a-ccc45de0d6a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25b367ce-0f59-425f-bf20-b1ccf8495d6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a4e98d-8f29-41fb-8a4b-6f6b65d4994c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fc82a787-ce19-4268-bd5a-5a0ad50bc709}" ma:internalName="TaxCatchAll" ma:showField="CatchAllData" ma:web="eea4e98d-8f29-41fb-8a4b-6f6b65d4994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4C1912A-C779-461D-B42A-94A12EFC9C81}">
  <ds:schemaRefs/>
</ds:datastoreItem>
</file>

<file path=customXml/itemProps2.xml><?xml version="1.0" encoding="utf-8"?>
<ds:datastoreItem xmlns:ds="http://schemas.openxmlformats.org/officeDocument/2006/customXml" ds:itemID="{69CC8389-2EDA-456F-8B58-8CBE1B90657B}">
  <ds:schemaRefs>
    <ds:schemaRef ds:uri="http://JetReports/Nimbus/Schemas/2017/10"/>
    <ds:schemaRef ds:uri="http://schemas.microsoft.com/2003/10/Serialization/"/>
    <ds:schemaRef ds:uri="http://www.w3.org/2001/XMLSchema"/>
  </ds:schemaRefs>
</ds:datastoreItem>
</file>

<file path=customXml/itemProps3.xml><?xml version="1.0" encoding="utf-8"?>
<ds:datastoreItem xmlns:ds="http://schemas.openxmlformats.org/officeDocument/2006/customXml" ds:itemID="{F0A296E4-39DB-4C20-84DD-44EE3F4D7568}">
  <ds:schemaRefs>
    <ds:schemaRef ds:uri="http://schemas.microsoft.com/office/2006/metadata/properties"/>
    <ds:schemaRef ds:uri="http://schemas.microsoft.com/office/infopath/2007/PartnerControls"/>
    <ds:schemaRef ds:uri="eea4e98d-8f29-41fb-8a4b-6f6b65d4994c"/>
    <ds:schemaRef ds:uri="c8f1b771-221f-4987-952a-ccc45de0d6a6"/>
  </ds:schemaRefs>
</ds:datastoreItem>
</file>

<file path=customXml/itemProps4.xml><?xml version="1.0" encoding="utf-8"?>
<ds:datastoreItem xmlns:ds="http://schemas.openxmlformats.org/officeDocument/2006/customXml" ds:itemID="{4069F052-CD02-48C0-8163-7F93238C24B0}">
  <ds:schemaRefs>
    <ds:schemaRef ds:uri="http://schemas.microsoft.com/sharepoint/v3/contenttype/forms"/>
  </ds:schemaRefs>
</ds:datastoreItem>
</file>

<file path=customXml/itemProps5.xml><?xml version="1.0" encoding="utf-8"?>
<ds:datastoreItem xmlns:ds="http://schemas.openxmlformats.org/officeDocument/2006/customXml" ds:itemID="{DD44673F-9559-4DFC-9E12-03D58FF7065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8f1b771-221f-4987-952a-ccc45de0d6a6"/>
    <ds:schemaRef ds:uri="eea4e98d-8f29-41fb-8a4b-6f6b65d4994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Options</vt:lpstr>
      <vt:lpstr>Balance Sheet</vt:lpstr>
      <vt:lpstr>BS JE</vt:lpstr>
      <vt:lpstr>P&amp;L</vt:lpstr>
      <vt:lpstr>P&amp;L JE</vt:lpstr>
      <vt:lpstr>Budget</vt:lpstr>
      <vt:lpstr>Budget JE</vt:lpstr>
    </vt:vector>
  </TitlesOfParts>
  <Company>JMT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Williams</dc:creator>
  <cp:lastModifiedBy>Olivia Neely</cp:lastModifiedBy>
  <cp:lastPrinted>2017-03-13T12:16:55Z</cp:lastPrinted>
  <dcterms:created xsi:type="dcterms:W3CDTF">2008-03-14T14:00:09Z</dcterms:created>
  <dcterms:modified xsi:type="dcterms:W3CDTF">2025-03-18T17:32:19Z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Jet Reports Drill Button Active">
    <vt:bool>true</vt:bool>
  </property>
  <property fmtid="{D5CDD505-2E9C-101B-9397-08002B2CF9AE}" pid="3" name="Jet Reports Last Version Refresh">
    <vt:lpwstr>Version 7.1.2  Released 3/16/2009 3:09:32 PM</vt:lpwstr>
  </property>
  <property fmtid="{D5CDD505-2E9C-101B-9397-08002B2CF9AE}" pid="4" name="Jet Reports Design Mode Active">
    <vt:bool>true</vt:bool>
  </property>
  <property fmtid="{D5CDD505-2E9C-101B-9397-08002B2CF9AE}" pid="5" name="NeedsREVERT">
    <vt:lpwstr>FALSE</vt:lpwstr>
  </property>
  <property fmtid="{D5CDD505-2E9C-101B-9397-08002B2CF9AE}" pid="6" name="OriginalName">
    <vt:lpwstr>Monthly Costcenter Detail Report 150.xls</vt:lpwstr>
  </property>
  <property fmtid="{D5CDD505-2E9C-101B-9397-08002B2CF9AE}" pid="7" name="Jet Reports Function Literals">
    <vt:lpwstr>,	;	,	{	}	[@[{0}]]	1033	1033</vt:lpwstr>
  </property>
  <property fmtid="{D5CDD505-2E9C-101B-9397-08002B2CF9AE}" pid="8" name="Jet Reports Report Id">
    <vt:lpwstr>c890b2c5-25e1-40b1-874a-5b8a2a2926d4</vt:lpwstr>
  </property>
  <property fmtid="{D5CDD505-2E9C-101B-9397-08002B2CF9AE}" pid="9" name="ContentTypeId">
    <vt:lpwstr>0x01010030E4C4A48974E649AA2F01743EA0D6DA</vt:lpwstr>
  </property>
  <property fmtid="{D5CDD505-2E9C-101B-9397-08002B2CF9AE}" pid="10" name="MediaServiceImageTags">
    <vt:lpwstr/>
  </property>
</Properties>
</file>